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BYRA\2015\"/>
    </mc:Choice>
  </mc:AlternateContent>
  <bookViews>
    <workbookView xWindow="0" yWindow="0" windowWidth="23040" windowHeight="9408" firstSheet="4" activeTab="4"/>
  </bookViews>
  <sheets>
    <sheet name="Fleet 1" sheetId="2" state="hidden" r:id="rId1"/>
    <sheet name="Fleet 2" sheetId="3" state="hidden" r:id="rId2"/>
    <sheet name="Fleet 3" sheetId="4" state="hidden" r:id="rId3"/>
    <sheet name="Fleet 4" sheetId="5" state="hidden" r:id="rId4"/>
    <sheet name="Summary" sheetId="6" r:id="rId5"/>
  </sheets>
  <definedNames>
    <definedName name="_xlnm.Print_Area" localSheetId="0">'Fleet 1'!$A$1:$R$21</definedName>
    <definedName name="_xlnm.Print_Area" localSheetId="1">'Fleet 2'!$A$1:$R$26</definedName>
    <definedName name="_xlnm.Print_Area" localSheetId="2">'Fleet 3'!$A$1:$R$26</definedName>
    <definedName name="_xlnm.Print_Area" localSheetId="3">'Fleet 4'!$A$1:$R$26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6" l="1"/>
  <c r="N56" i="6"/>
  <c r="N53" i="6"/>
  <c r="N44" i="6"/>
  <c r="N42" i="6"/>
  <c r="N41" i="6"/>
  <c r="N35" i="6"/>
  <c r="N34" i="6"/>
  <c r="N33" i="6"/>
  <c r="N28" i="6"/>
  <c r="N21" i="6"/>
  <c r="N18" i="6"/>
  <c r="N17" i="6"/>
  <c r="N15" i="6"/>
  <c r="M57" i="6"/>
  <c r="M56" i="6"/>
  <c r="M55" i="6"/>
  <c r="M54" i="6"/>
  <c r="M53" i="6"/>
  <c r="M44" i="6"/>
  <c r="M42" i="6"/>
  <c r="M41" i="6"/>
  <c r="M35" i="6"/>
  <c r="M34" i="6"/>
  <c r="M33" i="6"/>
  <c r="M28" i="6"/>
  <c r="M23" i="6"/>
  <c r="M21" i="6"/>
  <c r="M18" i="6"/>
  <c r="M17" i="6"/>
  <c r="M16" i="6"/>
  <c r="M15" i="6"/>
  <c r="P94" i="5" l="1"/>
  <c r="O94" i="5"/>
  <c r="N94" i="5"/>
  <c r="M94" i="5"/>
  <c r="O92" i="5"/>
  <c r="N92" i="5"/>
  <c r="M92" i="5"/>
  <c r="O91" i="5"/>
  <c r="N91" i="5"/>
  <c r="M91" i="5"/>
  <c r="N94" i="4"/>
  <c r="M94" i="4"/>
  <c r="O93" i="4"/>
  <c r="N93" i="4"/>
  <c r="M93" i="4"/>
  <c r="N92" i="4"/>
  <c r="M92" i="4"/>
  <c r="O91" i="4"/>
  <c r="N91" i="4"/>
  <c r="M91" i="4"/>
  <c r="N90" i="4"/>
  <c r="M90" i="4"/>
  <c r="P90" i="4"/>
  <c r="P91" i="4"/>
  <c r="M104" i="3"/>
  <c r="M107" i="3"/>
  <c r="M109" i="3"/>
  <c r="M110" i="3"/>
  <c r="M111" i="3"/>
  <c r="M103" i="3"/>
  <c r="M109" i="2"/>
  <c r="M107" i="2"/>
  <c r="M106" i="2"/>
  <c r="M105" i="2"/>
  <c r="M104" i="2"/>
  <c r="M103" i="2"/>
  <c r="O111" i="3"/>
  <c r="N111" i="3"/>
  <c r="O110" i="3"/>
  <c r="N110" i="3"/>
  <c r="O109" i="3"/>
  <c r="N109" i="3"/>
  <c r="O107" i="3"/>
  <c r="N107" i="3"/>
  <c r="O104" i="3"/>
  <c r="N104" i="3"/>
  <c r="O103" i="3"/>
  <c r="N103" i="3"/>
  <c r="P103" i="2"/>
  <c r="O109" i="2"/>
  <c r="O106" i="2"/>
  <c r="O105" i="2"/>
  <c r="N109" i="2"/>
  <c r="N107" i="2"/>
  <c r="N106" i="2"/>
  <c r="N105" i="2"/>
  <c r="N104" i="2"/>
  <c r="N103" i="2"/>
  <c r="P107" i="3" l="1"/>
  <c r="P92" i="5"/>
  <c r="P91" i="5"/>
  <c r="P93" i="4"/>
  <c r="P92" i="4"/>
  <c r="P111" i="3"/>
  <c r="P110" i="3"/>
  <c r="P109" i="3"/>
  <c r="P104" i="3"/>
  <c r="P103" i="3"/>
  <c r="P109" i="2"/>
  <c r="P106" i="2"/>
  <c r="P105" i="2"/>
</calcChain>
</file>

<file path=xl/comments1.xml><?xml version="1.0" encoding="utf-8"?>
<comments xmlns="http://schemas.openxmlformats.org/spreadsheetml/2006/main">
  <authors>
    <author>Michael Maloney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for roller furler</t>
        </r>
      </text>
    </comment>
    <comment ref="Q90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Carl wins tie breaker
</t>
        </r>
      </text>
    </comment>
  </commentList>
</comments>
</file>

<file path=xl/comments3.xml><?xml version="1.0" encoding="utf-8"?>
<comments xmlns="http://schemas.openxmlformats.org/spreadsheetml/2006/main">
  <authors>
    <author>Michael Maloney</author>
  </authors>
  <commentList>
    <comment ref="G10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3 sec per mile for furler
</t>
        </r>
      </text>
    </comment>
  </commentList>
</comments>
</file>

<file path=xl/comments4.xml><?xml version="1.0" encoding="utf-8"?>
<comments xmlns="http://schemas.openxmlformats.org/spreadsheetml/2006/main">
  <authors>
    <author>Michael Maloney</author>
  </authors>
  <commentList>
    <comment ref="K33" authorId="0" shapeId="0">
      <text>
        <r>
          <rPr>
            <b/>
            <sz val="9"/>
            <color indexed="81"/>
            <rFont val="Tahoma"/>
            <charset val="1"/>
          </rPr>
          <t>RC Score average of races 1 to 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<sst xmlns="http://schemas.openxmlformats.org/spreadsheetml/2006/main" count="3109" uniqueCount="162">
  <si>
    <t/>
  </si>
  <si>
    <t>VX One</t>
  </si>
  <si>
    <t xml:space="preserve"> </t>
  </si>
  <si>
    <t>Gietl</t>
  </si>
  <si>
    <t>Colgate 26</t>
  </si>
  <si>
    <t>Fox Trot</t>
  </si>
  <si>
    <t>Haddon</t>
  </si>
  <si>
    <t>J22</t>
  </si>
  <si>
    <t>Catch 22</t>
  </si>
  <si>
    <t>Schiable</t>
  </si>
  <si>
    <t>J/24</t>
  </si>
  <si>
    <t>Blunder Bus</t>
  </si>
  <si>
    <t>Hardy</t>
  </si>
  <si>
    <t>Time Warp</t>
  </si>
  <si>
    <t>Sampson</t>
  </si>
  <si>
    <t>Rascal</t>
  </si>
  <si>
    <t>Phillip</t>
  </si>
  <si>
    <t>Boogie Board</t>
  </si>
  <si>
    <t>Maloney</t>
  </si>
  <si>
    <t>Dark Horse</t>
  </si>
  <si>
    <t>Forqurean</t>
  </si>
  <si>
    <t>Bandit</t>
  </si>
  <si>
    <t>Cliborne</t>
  </si>
  <si>
    <t>to win</t>
  </si>
  <si>
    <t>Boat Ahead</t>
  </si>
  <si>
    <t>Winner</t>
  </si>
  <si>
    <t>Place</t>
  </si>
  <si>
    <t>Time</t>
  </si>
  <si>
    <t>Min.dd</t>
  </si>
  <si>
    <t>Sec.</t>
  </si>
  <si>
    <t>Min.</t>
  </si>
  <si>
    <t>Non-Spin*</t>
  </si>
  <si>
    <t>Spin*</t>
  </si>
  <si>
    <t>Sail #</t>
  </si>
  <si>
    <t>Boat</t>
  </si>
  <si>
    <t>Guest?</t>
  </si>
  <si>
    <t>Initials</t>
  </si>
  <si>
    <t>Boat Name</t>
  </si>
  <si>
    <t>Skipper</t>
  </si>
  <si>
    <t>H'cap</t>
  </si>
  <si>
    <t>Behind</t>
  </si>
  <si>
    <t>Adj.(2)</t>
  </si>
  <si>
    <t>Calc(1)</t>
  </si>
  <si>
    <t>Finish Time</t>
  </si>
  <si>
    <t>TCF</t>
  </si>
  <si>
    <t>Handicap</t>
  </si>
  <si>
    <t>Approx</t>
  </si>
  <si>
    <t xml:space="preserve">  Wind 15 mph from North/Northwest    Course Windward/Leeward 1 Lap</t>
  </si>
  <si>
    <t>Date: March 28, 2015       Spring Race 1          RC: Maloney</t>
  </si>
  <si>
    <t>Cal 25</t>
  </si>
  <si>
    <t>Majical</t>
  </si>
  <si>
    <t>Witten</t>
  </si>
  <si>
    <t>Alerion 20</t>
  </si>
  <si>
    <t>Destiny</t>
  </si>
  <si>
    <t>Whitt</t>
  </si>
  <si>
    <t>Harbor 20</t>
  </si>
  <si>
    <t>Stoic</t>
  </si>
  <si>
    <t>Hemler</t>
  </si>
  <si>
    <t>StressLess</t>
  </si>
  <si>
    <t>Breckenridge</t>
  </si>
  <si>
    <t>San Juan 24</t>
  </si>
  <si>
    <t>Fenix</t>
  </si>
  <si>
    <t>Firing</t>
  </si>
  <si>
    <t>Liberty</t>
  </si>
  <si>
    <t>Shelton</t>
  </si>
  <si>
    <t>C&amp;C 25</t>
  </si>
  <si>
    <t>Severence</t>
  </si>
  <si>
    <t>Evans</t>
  </si>
  <si>
    <t>Pearson 26</t>
  </si>
  <si>
    <t>Fools Game</t>
  </si>
  <si>
    <t>Hull</t>
  </si>
  <si>
    <t>S-2 6.7</t>
  </si>
  <si>
    <t>Gotcha</t>
  </si>
  <si>
    <t>Theis</t>
  </si>
  <si>
    <t>C22</t>
  </si>
  <si>
    <t>Catalina 22</t>
  </si>
  <si>
    <t>Nash</t>
  </si>
  <si>
    <t>Tallyho</t>
  </si>
  <si>
    <t>Walter</t>
  </si>
  <si>
    <t>San Juan 21</t>
  </si>
  <si>
    <t>King Bill's Revenge</t>
  </si>
  <si>
    <t>Gillespie</t>
  </si>
  <si>
    <t>Hunter 23</t>
  </si>
  <si>
    <t>Tundra Swan</t>
  </si>
  <si>
    <t>Miekina</t>
  </si>
  <si>
    <t>Ericson 23</t>
  </si>
  <si>
    <t>Norse Raider</t>
  </si>
  <si>
    <t>Short</t>
  </si>
  <si>
    <t>Second Wind</t>
  </si>
  <si>
    <t>Schraw</t>
  </si>
  <si>
    <t>Hunter 23.5</t>
  </si>
  <si>
    <t>Miss Virginia</t>
  </si>
  <si>
    <t>Perdue</t>
  </si>
  <si>
    <t>Columbia 29</t>
  </si>
  <si>
    <t>Conover</t>
  </si>
  <si>
    <t>Catalina 25</t>
  </si>
  <si>
    <t>Janet Anne</t>
  </si>
  <si>
    <t>Tunnell</t>
  </si>
  <si>
    <t>Beneteau 285</t>
  </si>
  <si>
    <t>More Mischief</t>
  </si>
  <si>
    <t>Gearhart</t>
  </si>
  <si>
    <t>Catalina 30</t>
  </si>
  <si>
    <t>Got to Go</t>
  </si>
  <si>
    <t>Forrester</t>
  </si>
  <si>
    <t>S-2 9.2</t>
  </si>
  <si>
    <t>Alarming</t>
  </si>
  <si>
    <t>Oginz</t>
  </si>
  <si>
    <t>Beneteau 29</t>
  </si>
  <si>
    <t>Little Wing</t>
  </si>
  <si>
    <t>DeMestro</t>
  </si>
  <si>
    <t>Blackwater Yacht Racing Association - Race Results Fleet I (ONE)</t>
  </si>
  <si>
    <t>Blackwater Yacht Racing Association - Race Results Fleet II (TWO)</t>
  </si>
  <si>
    <t>Finish Time *</t>
  </si>
  <si>
    <t>* Finish Time based on First Start Clock.   Adjusted Time removes 5 minutes from Finish Time</t>
  </si>
  <si>
    <t>Blackwater Yacht Racing Association - Race Results Fleet III (THREE)</t>
  </si>
  <si>
    <t>Blackwater Yacht Racing Association - Race Results Fleet IV (FOUR)</t>
  </si>
  <si>
    <t>DSQ</t>
  </si>
  <si>
    <t>Date: March 28, 2015       Spring Race 2          RC: Maloney</t>
  </si>
  <si>
    <t>Wind 15 knots North/Northwest     Course = A, RoadCourse B</t>
  </si>
  <si>
    <t>Wind 15 knots North/Northwest     Course =  RoadCourse B</t>
  </si>
  <si>
    <t>Wind 15 knots North/Northwest     Course = RoadCourse B</t>
  </si>
  <si>
    <t>RC</t>
  </si>
  <si>
    <t>Date: April 18, 2015       Spring Race 3       RC: Schaible</t>
  </si>
  <si>
    <t>Winds light and variable 3 to 5mph out of Northeast</t>
  </si>
  <si>
    <t>Date: May 9, 2015       Spring Race 5          RC: Hull-Schraw</t>
  </si>
  <si>
    <t>Steady East Wind 5-7mph   Windward-Leeward 2 laps</t>
  </si>
  <si>
    <t>Fever</t>
  </si>
  <si>
    <t>Johnson</t>
  </si>
  <si>
    <t>Felicite</t>
  </si>
  <si>
    <t>S-2 27 IB</t>
  </si>
  <si>
    <t>Willaway</t>
  </si>
  <si>
    <t>Wind 7-9 mph   Road Course B</t>
  </si>
  <si>
    <t>Date: May 9, 2015       Spring Race 6          RC: Hull-Schraw</t>
  </si>
  <si>
    <t>Blackwater Yacht Racing Association - Sign Up Sheet Fleet I (ONE)</t>
  </si>
  <si>
    <t>Date: May 16, 2015       Spring Race 7          RC: Evans</t>
  </si>
  <si>
    <t>Blackwater Yacht Racing Association - Sign Up Sheet Fleet II (TWO)</t>
  </si>
  <si>
    <t>Blackwater Yacht Racing Association - Sign Up Sheet Fleet III (THREE)</t>
  </si>
  <si>
    <t>Blackwater Yacht Racing Association - Sign Up Sheet Fleet IV (FOUR)</t>
  </si>
  <si>
    <t>Date: May 16, 2015       Spring Race 8          RC: Evans</t>
  </si>
  <si>
    <t>Bull Run Windward-Leeward Wind 7-10 Out of South</t>
  </si>
  <si>
    <t>Bull Run Windward Leeward  - Winds 5-6 out of the South</t>
  </si>
  <si>
    <t># Races</t>
  </si>
  <si>
    <t>Total
Points</t>
  </si>
  <si>
    <t>Average</t>
  </si>
  <si>
    <t>Throw
Out</t>
  </si>
  <si>
    <t>Spring Series Final Standings</t>
  </si>
  <si>
    <t xml:space="preserve">
Final
Standing</t>
  </si>
  <si>
    <t>Race 1</t>
  </si>
  <si>
    <t>Race 2</t>
  </si>
  <si>
    <t>Race 3</t>
  </si>
  <si>
    <t>Race 5</t>
  </si>
  <si>
    <t>Race 6</t>
  </si>
  <si>
    <t>Race 7</t>
  </si>
  <si>
    <t>Race 8</t>
  </si>
  <si>
    <t>Blackwater Yacht Racing Association -  Fleet I (ONE)</t>
  </si>
  <si>
    <t>Blackwater Yacht Racing Association -  Fleet II (TWO)</t>
  </si>
  <si>
    <t>Blackwater Yacht Racing Association - Fleet III (THREE)</t>
  </si>
  <si>
    <t>Blackwater Yacht Racing Association -  Fleet IV (FOUR)</t>
  </si>
  <si>
    <t>&lt;---Red = throw-out score for boats with at least 6 races</t>
  </si>
  <si>
    <t>2015 Fall Series Final Standings</t>
  </si>
  <si>
    <t>Race 8
Cancelled</t>
  </si>
  <si>
    <t>Race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</si>
</sst>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2" fillId="0" borderId="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1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3" borderId="0" xfId="0" applyFill="1" applyBorder="1"/>
    <xf numFmtId="0" fontId="13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4" borderId="13" xfId="0" applyFill="1" applyBorder="1"/>
    <xf numFmtId="0" fontId="0" fillId="4" borderId="8" xfId="0" applyFill="1" applyBorder="1"/>
    <xf numFmtId="0" fontId="4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2" borderId="0" xfId="0" applyFill="1" applyAlignment="1">
      <alignment horizontal="centerContinuous"/>
    </xf>
    <xf numFmtId="0" fontId="0" fillId="4" borderId="13" xfId="0" applyFill="1" applyBorder="1" applyAlignment="1">
      <alignment horizontal="centerContinuous"/>
    </xf>
    <xf numFmtId="0" fontId="4" fillId="4" borderId="15" xfId="0" applyFont="1" applyFill="1" applyBorder="1" applyAlignment="1">
      <alignment horizontal="centerContinuous"/>
    </xf>
    <xf numFmtId="0" fontId="0" fillId="5" borderId="13" xfId="0" applyFill="1" applyBorder="1"/>
    <xf numFmtId="0" fontId="4" fillId="5" borderId="15" xfId="0" applyFont="1" applyFill="1" applyBorder="1" applyAlignment="1">
      <alignment horizontal="center"/>
    </xf>
    <xf numFmtId="0" fontId="0" fillId="6" borderId="13" xfId="0" applyFill="1" applyBorder="1"/>
    <xf numFmtId="0" fontId="0" fillId="6" borderId="8" xfId="0" applyFill="1" applyBorder="1"/>
    <xf numFmtId="0" fontId="4" fillId="6" borderId="15" xfId="0" applyFont="1" applyFill="1" applyBorder="1" applyAlignment="1">
      <alignment horizontal="center"/>
    </xf>
    <xf numFmtId="0" fontId="0" fillId="3" borderId="13" xfId="0" applyFill="1" applyBorder="1"/>
    <xf numFmtId="0" fontId="4" fillId="3" borderId="15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4" borderId="8" xfId="0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0" fillId="5" borderId="8" xfId="0" applyFill="1" applyBorder="1"/>
    <xf numFmtId="0" fontId="4" fillId="5" borderId="16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0" fillId="3" borderId="8" xfId="0" applyFill="1" applyBorder="1"/>
    <xf numFmtId="0" fontId="4" fillId="3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111"/>
  <sheetViews>
    <sheetView topLeftCell="A86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12" width="9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78" t="s">
        <v>110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25"/>
      <c r="Q1" s="25"/>
      <c r="R1" s="25"/>
    </row>
    <row r="2" spans="1:39" s="2" customFormat="1" ht="18.600000000000001" thickBot="1" x14ac:dyDescent="0.4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7" t="s">
        <v>45</v>
      </c>
      <c r="H4" s="77"/>
      <c r="I4" s="77" t="s">
        <v>44</v>
      </c>
      <c r="J4" s="77"/>
      <c r="K4" s="77" t="s">
        <v>43</v>
      </c>
      <c r="L4" s="77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22</v>
      </c>
      <c r="B6" s="8" t="s">
        <v>21</v>
      </c>
      <c r="C6" s="8"/>
      <c r="D6" s="8"/>
      <c r="E6" s="6" t="s">
        <v>10</v>
      </c>
      <c r="F6" s="6">
        <v>2792</v>
      </c>
      <c r="G6" s="6">
        <v>170</v>
      </c>
      <c r="H6" s="6">
        <v>185</v>
      </c>
      <c r="I6" s="9">
        <v>0.93457943925233644</v>
      </c>
      <c r="J6" s="9" t="s">
        <v>0</v>
      </c>
      <c r="K6" s="6"/>
      <c r="L6" s="6"/>
      <c r="M6" s="7" t="s">
        <v>2</v>
      </c>
      <c r="N6" s="7" t="s">
        <v>0</v>
      </c>
      <c r="O6" s="6" t="s">
        <v>0</v>
      </c>
      <c r="P6" s="12" t="s">
        <v>0</v>
      </c>
      <c r="Q6" s="4" t="s">
        <v>0</v>
      </c>
      <c r="R6" s="3" t="s"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20</v>
      </c>
      <c r="B7" s="8" t="s">
        <v>19</v>
      </c>
      <c r="C7" s="8"/>
      <c r="D7" s="8"/>
      <c r="E7" s="6" t="s">
        <v>10</v>
      </c>
      <c r="F7" s="6">
        <v>1024</v>
      </c>
      <c r="G7" s="6">
        <v>170</v>
      </c>
      <c r="H7" s="6">
        <v>185</v>
      </c>
      <c r="I7" s="9">
        <v>0.93457943925233644</v>
      </c>
      <c r="J7" s="9" t="s">
        <v>0</v>
      </c>
      <c r="K7" s="6">
        <v>16</v>
      </c>
      <c r="L7" s="6">
        <v>22</v>
      </c>
      <c r="M7" s="7">
        <v>16.366666666666667</v>
      </c>
      <c r="N7" s="7">
        <v>15.29595015576324</v>
      </c>
      <c r="O7" s="6">
        <v>1</v>
      </c>
      <c r="P7" s="5">
        <v>0</v>
      </c>
      <c r="Q7" s="4"/>
      <c r="R7" s="3">
        <v>170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18</v>
      </c>
      <c r="B8" s="8" t="s">
        <v>17</v>
      </c>
      <c r="C8" s="8"/>
      <c r="D8" s="8"/>
      <c r="E8" s="6" t="s">
        <v>10</v>
      </c>
      <c r="F8" s="6">
        <v>1742</v>
      </c>
      <c r="G8" s="6">
        <v>170</v>
      </c>
      <c r="H8" s="6">
        <v>185</v>
      </c>
      <c r="I8" s="9">
        <v>0.93457943925233644</v>
      </c>
      <c r="J8" s="9" t="s">
        <v>0</v>
      </c>
      <c r="K8" s="6" t="s">
        <v>121</v>
      </c>
      <c r="L8" s="6" t="s">
        <v>121</v>
      </c>
      <c r="M8" s="7" t="s">
        <v>2</v>
      </c>
      <c r="N8" s="7" t="s">
        <v>0</v>
      </c>
      <c r="O8" s="6">
        <v>2.5</v>
      </c>
      <c r="P8" s="5" t="s">
        <v>0</v>
      </c>
      <c r="Q8" s="4" t="s">
        <v>0</v>
      </c>
      <c r="R8" s="3" t="s"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16</v>
      </c>
      <c r="B9" s="8" t="s">
        <v>15</v>
      </c>
      <c r="C9" s="8"/>
      <c r="D9" s="8"/>
      <c r="E9" s="6" t="s">
        <v>10</v>
      </c>
      <c r="F9" s="6">
        <v>3511</v>
      </c>
      <c r="G9" s="6">
        <v>170</v>
      </c>
      <c r="H9" s="6">
        <v>185</v>
      </c>
      <c r="I9" s="9">
        <v>0.93457943925233644</v>
      </c>
      <c r="J9" s="9" t="s">
        <v>0</v>
      </c>
      <c r="K9" s="27" t="s">
        <v>116</v>
      </c>
      <c r="L9" s="27" t="s">
        <v>116</v>
      </c>
      <c r="M9" s="28" t="s">
        <v>116</v>
      </c>
      <c r="N9" s="28" t="s">
        <v>116</v>
      </c>
      <c r="O9" s="6">
        <v>5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14</v>
      </c>
      <c r="B10" s="8" t="s">
        <v>13</v>
      </c>
      <c r="C10" s="8"/>
      <c r="D10" s="8"/>
      <c r="E10" s="6" t="s">
        <v>10</v>
      </c>
      <c r="F10" s="6">
        <v>1248</v>
      </c>
      <c r="G10" s="6">
        <v>170</v>
      </c>
      <c r="H10" s="6">
        <v>185</v>
      </c>
      <c r="I10" s="9">
        <v>0.93457943925233644</v>
      </c>
      <c r="J10" s="9" t="s">
        <v>0</v>
      </c>
      <c r="K10" s="6">
        <v>21</v>
      </c>
      <c r="L10" s="6">
        <v>14</v>
      </c>
      <c r="M10" s="7">
        <v>21.233333333333334</v>
      </c>
      <c r="N10" s="7">
        <v>19.844236760124613</v>
      </c>
      <c r="O10" s="6">
        <v>3</v>
      </c>
      <c r="P10" s="5">
        <v>4.5482866043613726</v>
      </c>
      <c r="Q10" s="4">
        <v>2.5121414336003163</v>
      </c>
      <c r="R10" s="3">
        <v>488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12</v>
      </c>
      <c r="B11" s="8" t="s">
        <v>11</v>
      </c>
      <c r="C11" s="8"/>
      <c r="D11" s="8"/>
      <c r="E11" s="6" t="s">
        <v>10</v>
      </c>
      <c r="F11" s="6"/>
      <c r="G11" s="6">
        <v>170</v>
      </c>
      <c r="H11" s="6">
        <v>185</v>
      </c>
      <c r="I11" s="9">
        <v>0.93457943925233644</v>
      </c>
      <c r="J11" s="9" t="s">
        <v>0</v>
      </c>
      <c r="K11" s="6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9</v>
      </c>
      <c r="B12" s="10" t="s">
        <v>8</v>
      </c>
      <c r="C12" s="8"/>
      <c r="D12" s="8"/>
      <c r="E12" s="6" t="s">
        <v>7</v>
      </c>
      <c r="F12" s="6">
        <v>826</v>
      </c>
      <c r="G12" s="6">
        <v>177</v>
      </c>
      <c r="H12" s="6">
        <v>192</v>
      </c>
      <c r="I12" s="9">
        <v>0.92850510677808729</v>
      </c>
      <c r="J12" s="9" t="s">
        <v>0</v>
      </c>
      <c r="K12" s="6">
        <v>18</v>
      </c>
      <c r="L12" s="6">
        <v>40</v>
      </c>
      <c r="M12" s="7">
        <v>18.666666666666668</v>
      </c>
      <c r="N12" s="7">
        <v>17.332095326524296</v>
      </c>
      <c r="O12" s="6">
        <v>2</v>
      </c>
      <c r="P12" s="5">
        <v>2.0361451707610563</v>
      </c>
      <c r="Q12" s="4">
        <v>2.0361451707610563</v>
      </c>
      <c r="R12" s="3">
        <v>320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19.5" customHeight="1" x14ac:dyDescent="0.35">
      <c r="A13" s="8" t="s">
        <v>6</v>
      </c>
      <c r="B13" s="10" t="s">
        <v>5</v>
      </c>
      <c r="C13" s="8"/>
      <c r="D13" s="8"/>
      <c r="E13" s="6" t="s">
        <v>4</v>
      </c>
      <c r="F13" s="6"/>
      <c r="G13" s="6">
        <v>165</v>
      </c>
      <c r="H13" s="6">
        <v>180</v>
      </c>
      <c r="I13" s="9">
        <v>0.93896713615023475</v>
      </c>
      <c r="J13" s="9" t="s">
        <v>0</v>
      </c>
      <c r="K13" s="6"/>
      <c r="L13" s="6"/>
      <c r="M13" s="7" t="s">
        <v>2</v>
      </c>
      <c r="N13" s="7" t="s">
        <v>0</v>
      </c>
      <c r="O13" s="6" t="s">
        <v>0</v>
      </c>
      <c r="P13" s="5" t="s">
        <v>0</v>
      </c>
      <c r="Q13" s="4" t="s">
        <v>0</v>
      </c>
      <c r="R13" s="3" t="s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19.5" customHeight="1" x14ac:dyDescent="0.35">
      <c r="A14" s="8" t="s">
        <v>3</v>
      </c>
      <c r="B14" s="8" t="s">
        <v>2</v>
      </c>
      <c r="C14" s="8"/>
      <c r="D14" s="8"/>
      <c r="E14" s="6" t="s">
        <v>1</v>
      </c>
      <c r="F14" s="6">
        <v>119</v>
      </c>
      <c r="G14" s="6">
        <v>107</v>
      </c>
      <c r="H14" s="6">
        <v>122</v>
      </c>
      <c r="I14" s="9" t="s">
        <v>0</v>
      </c>
      <c r="J14" s="9">
        <v>0.97847358121330719</v>
      </c>
      <c r="K14" s="6"/>
      <c r="L14" s="6"/>
      <c r="M14" s="7" t="s">
        <v>2</v>
      </c>
      <c r="N14" s="7" t="s">
        <v>0</v>
      </c>
      <c r="O14" s="6" t="s">
        <v>0</v>
      </c>
      <c r="P14" s="5" t="s">
        <v>0</v>
      </c>
      <c r="Q14" s="4" t="s">
        <v>0</v>
      </c>
      <c r="R14" s="3" t="s">
        <v>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30" customHeight="1" x14ac:dyDescent="0.6">
      <c r="A15" s="78" t="s">
        <v>110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25"/>
      <c r="Q15" s="25"/>
      <c r="R15" s="2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8.600000000000001" thickBot="1" x14ac:dyDescent="0.4">
      <c r="A16" s="75" t="s">
        <v>117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29"/>
      <c r="Q16" s="29"/>
      <c r="R16" s="2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16.2" thickTop="1" x14ac:dyDescent="0.3">
      <c r="A17" s="76" t="s">
        <v>118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24" t="s">
        <v>27</v>
      </c>
      <c r="Q17" s="24" t="s">
        <v>27</v>
      </c>
      <c r="R17" s="23" t="s">
        <v>46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x14ac:dyDescent="0.35">
      <c r="A18" s="22"/>
      <c r="B18" s="22"/>
      <c r="C18" s="21"/>
      <c r="D18" s="21"/>
      <c r="E18" s="21"/>
      <c r="F18" s="21"/>
      <c r="G18" s="77" t="s">
        <v>45</v>
      </c>
      <c r="H18" s="77"/>
      <c r="I18" s="77" t="s">
        <v>44</v>
      </c>
      <c r="J18" s="77"/>
      <c r="K18" s="77" t="s">
        <v>43</v>
      </c>
      <c r="L18" s="77"/>
      <c r="M18" s="17" t="s">
        <v>42</v>
      </c>
      <c r="N18" s="17" t="s">
        <v>41</v>
      </c>
      <c r="O18" s="16"/>
      <c r="P18" s="19" t="s">
        <v>40</v>
      </c>
      <c r="Q18" s="19" t="s">
        <v>40</v>
      </c>
      <c r="R18" s="13" t="s">
        <v>39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30" customHeight="1" thickBot="1" x14ac:dyDescent="0.4">
      <c r="A19" s="18" t="s">
        <v>38</v>
      </c>
      <c r="B19" s="18" t="s">
        <v>37</v>
      </c>
      <c r="C19" s="17" t="s">
        <v>36</v>
      </c>
      <c r="D19" s="17" t="s">
        <v>35</v>
      </c>
      <c r="E19" s="17" t="s">
        <v>34</v>
      </c>
      <c r="F19" s="17" t="s">
        <v>33</v>
      </c>
      <c r="G19" s="17" t="s">
        <v>32</v>
      </c>
      <c r="H19" s="17" t="s">
        <v>31</v>
      </c>
      <c r="I19" s="17" t="s">
        <v>32</v>
      </c>
      <c r="J19" s="17" t="s">
        <v>31</v>
      </c>
      <c r="K19" s="17" t="s">
        <v>30</v>
      </c>
      <c r="L19" s="17" t="s">
        <v>29</v>
      </c>
      <c r="M19" s="17" t="s">
        <v>28</v>
      </c>
      <c r="N19" s="17" t="s">
        <v>27</v>
      </c>
      <c r="O19" s="16" t="s">
        <v>26</v>
      </c>
      <c r="P19" s="15" t="s">
        <v>25</v>
      </c>
      <c r="Q19" s="14" t="s">
        <v>24</v>
      </c>
      <c r="R19" s="13" t="s">
        <v>23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thickTop="1" x14ac:dyDescent="0.35">
      <c r="A20" s="8" t="s">
        <v>22</v>
      </c>
      <c r="B20" s="8" t="s">
        <v>21</v>
      </c>
      <c r="C20" s="8"/>
      <c r="D20" s="8"/>
      <c r="E20" s="6" t="s">
        <v>10</v>
      </c>
      <c r="F20" s="6">
        <v>2792</v>
      </c>
      <c r="G20" s="6">
        <v>170</v>
      </c>
      <c r="H20" s="6">
        <v>185</v>
      </c>
      <c r="I20" s="9">
        <v>0.93457943925233644</v>
      </c>
      <c r="J20" s="9" t="s">
        <v>0</v>
      </c>
      <c r="K20" s="6"/>
      <c r="L20" s="6"/>
      <c r="M20" s="7" t="s">
        <v>2</v>
      </c>
      <c r="N20" s="7" t="s">
        <v>0</v>
      </c>
      <c r="O20" s="6" t="s">
        <v>0</v>
      </c>
      <c r="P20" s="12" t="s">
        <v>0</v>
      </c>
      <c r="Q20" s="4" t="s">
        <v>0</v>
      </c>
      <c r="R20" s="3" t="s">
        <v>0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20</v>
      </c>
      <c r="B21" s="8" t="s">
        <v>19</v>
      </c>
      <c r="C21" s="8"/>
      <c r="D21" s="8"/>
      <c r="E21" s="6" t="s">
        <v>10</v>
      </c>
      <c r="F21" s="6">
        <v>1024</v>
      </c>
      <c r="G21" s="6">
        <v>170</v>
      </c>
      <c r="H21" s="6">
        <v>185</v>
      </c>
      <c r="I21" s="9">
        <v>0.93457943925233644</v>
      </c>
      <c r="J21" s="9" t="s">
        <v>0</v>
      </c>
      <c r="K21" s="6">
        <v>68</v>
      </c>
      <c r="L21" s="6">
        <v>14</v>
      </c>
      <c r="M21" s="7">
        <v>68.233333333333334</v>
      </c>
      <c r="N21" s="7">
        <v>63.769470404984425</v>
      </c>
      <c r="O21" s="6">
        <v>2</v>
      </c>
      <c r="P21" s="5">
        <v>3.6448598130841177</v>
      </c>
      <c r="Q21" s="4">
        <v>3.6448598130841177</v>
      </c>
      <c r="R21" s="3">
        <v>235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18</v>
      </c>
      <c r="B22" s="8" t="s">
        <v>17</v>
      </c>
      <c r="C22" s="8"/>
      <c r="D22" s="8"/>
      <c r="E22" s="6" t="s">
        <v>10</v>
      </c>
      <c r="F22" s="6">
        <v>1742</v>
      </c>
      <c r="G22" s="6">
        <v>170</v>
      </c>
      <c r="H22" s="6">
        <v>185</v>
      </c>
      <c r="I22" s="9">
        <v>0.93457943925233644</v>
      </c>
      <c r="J22" s="9" t="s">
        <v>0</v>
      </c>
      <c r="K22" s="6" t="s">
        <v>121</v>
      </c>
      <c r="L22" s="6" t="s">
        <v>121</v>
      </c>
      <c r="M22" s="7" t="s">
        <v>2</v>
      </c>
      <c r="N22" s="7" t="s">
        <v>0</v>
      </c>
      <c r="O22" s="6">
        <v>2.5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16</v>
      </c>
      <c r="B23" s="8" t="s">
        <v>15</v>
      </c>
      <c r="C23" s="8"/>
      <c r="D23" s="8"/>
      <c r="E23" s="6" t="s">
        <v>10</v>
      </c>
      <c r="F23" s="6">
        <v>3511</v>
      </c>
      <c r="G23" s="6">
        <v>170</v>
      </c>
      <c r="H23" s="6">
        <v>185</v>
      </c>
      <c r="I23" s="9">
        <v>0.93457943925233644</v>
      </c>
      <c r="J23" s="9" t="s">
        <v>0</v>
      </c>
      <c r="K23" s="27">
        <v>64</v>
      </c>
      <c r="L23" s="27">
        <v>20</v>
      </c>
      <c r="M23" s="28">
        <v>64.333333333333329</v>
      </c>
      <c r="N23" s="28">
        <v>60.124610591900307</v>
      </c>
      <c r="O23" s="6">
        <v>1</v>
      </c>
      <c r="P23" s="5">
        <v>0</v>
      </c>
      <c r="Q23" s="4"/>
      <c r="R23" s="3">
        <v>170</v>
      </c>
    </row>
    <row r="24" spans="1:39" ht="19.5" customHeight="1" x14ac:dyDescent="0.35">
      <c r="A24" s="8" t="s">
        <v>14</v>
      </c>
      <c r="B24" s="8" t="s">
        <v>13</v>
      </c>
      <c r="C24" s="8"/>
      <c r="D24" s="8"/>
      <c r="E24" s="6" t="s">
        <v>10</v>
      </c>
      <c r="F24" s="6">
        <v>1248</v>
      </c>
      <c r="G24" s="6">
        <v>170</v>
      </c>
      <c r="H24" s="6">
        <v>185</v>
      </c>
      <c r="I24" s="9">
        <v>0.93457943925233644</v>
      </c>
      <c r="J24" s="9" t="s">
        <v>0</v>
      </c>
      <c r="K24" s="6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12</v>
      </c>
      <c r="B25" s="8" t="s">
        <v>11</v>
      </c>
      <c r="C25" s="8"/>
      <c r="D25" s="8"/>
      <c r="E25" s="6" t="s">
        <v>10</v>
      </c>
      <c r="F25" s="6"/>
      <c r="G25" s="6">
        <v>170</v>
      </c>
      <c r="H25" s="6">
        <v>185</v>
      </c>
      <c r="I25" s="9">
        <v>0.93457943925233644</v>
      </c>
      <c r="J25" s="9" t="s">
        <v>0</v>
      </c>
      <c r="K25" s="6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19.5" customHeight="1" x14ac:dyDescent="0.35">
      <c r="A26" s="8" t="s">
        <v>9</v>
      </c>
      <c r="B26" s="10" t="s">
        <v>8</v>
      </c>
      <c r="C26" s="8"/>
      <c r="D26" s="8"/>
      <c r="E26" s="6" t="s">
        <v>7</v>
      </c>
      <c r="F26" s="6">
        <v>826</v>
      </c>
      <c r="G26" s="6">
        <v>177</v>
      </c>
      <c r="H26" s="6">
        <v>192</v>
      </c>
      <c r="I26" s="9">
        <v>0.92850510677808729</v>
      </c>
      <c r="J26" s="9" t="s">
        <v>0</v>
      </c>
      <c r="K26" s="6">
        <v>83</v>
      </c>
      <c r="L26" s="6">
        <v>30</v>
      </c>
      <c r="M26" s="7">
        <v>83.5</v>
      </c>
      <c r="N26" s="7">
        <v>77.530176415970288</v>
      </c>
      <c r="O26" s="6">
        <v>3</v>
      </c>
      <c r="P26" s="5">
        <v>17.405565824069981</v>
      </c>
      <c r="Q26" s="4">
        <v>13.760706010985864</v>
      </c>
      <c r="R26" s="3">
        <v>489</v>
      </c>
    </row>
    <row r="27" spans="1:39" ht="19.5" customHeight="1" x14ac:dyDescent="0.35">
      <c r="A27" s="8" t="s">
        <v>6</v>
      </c>
      <c r="B27" s="10" t="s">
        <v>5</v>
      </c>
      <c r="C27" s="8"/>
      <c r="D27" s="8"/>
      <c r="E27" s="6" t="s">
        <v>4</v>
      </c>
      <c r="F27" s="6"/>
      <c r="G27" s="6">
        <v>165</v>
      </c>
      <c r="H27" s="6">
        <v>180</v>
      </c>
      <c r="I27" s="9">
        <v>0.93896713615023475</v>
      </c>
      <c r="J27" s="9" t="s">
        <v>0</v>
      </c>
      <c r="K27" s="6"/>
      <c r="L27" s="6"/>
      <c r="M27" s="7" t="s">
        <v>2</v>
      </c>
      <c r="N27" s="7" t="s">
        <v>0</v>
      </c>
      <c r="O27" s="6" t="s">
        <v>0</v>
      </c>
      <c r="P27" s="5" t="s">
        <v>0</v>
      </c>
      <c r="Q27" s="4" t="s">
        <v>0</v>
      </c>
      <c r="R27" s="3" t="s">
        <v>0</v>
      </c>
    </row>
    <row r="28" spans="1:39" ht="19.5" customHeight="1" x14ac:dyDescent="0.35">
      <c r="A28" s="8" t="s">
        <v>3</v>
      </c>
      <c r="B28" s="8" t="s">
        <v>2</v>
      </c>
      <c r="C28" s="8"/>
      <c r="D28" s="8"/>
      <c r="E28" s="6" t="s">
        <v>1</v>
      </c>
      <c r="F28" s="6">
        <v>119</v>
      </c>
      <c r="G28" s="6">
        <v>107</v>
      </c>
      <c r="H28" s="6">
        <v>122</v>
      </c>
      <c r="I28" s="9" t="s">
        <v>0</v>
      </c>
      <c r="J28" s="9">
        <v>0.97847358121330719</v>
      </c>
      <c r="K28" s="8"/>
      <c r="L28" s="6"/>
      <c r="M28" s="7" t="s">
        <v>2</v>
      </c>
      <c r="N28" s="7" t="s">
        <v>0</v>
      </c>
      <c r="O28" s="6" t="s">
        <v>0</v>
      </c>
      <c r="P28" s="5" t="s">
        <v>0</v>
      </c>
      <c r="Q28" s="4" t="s">
        <v>0</v>
      </c>
      <c r="R28" s="3" t="s">
        <v>0</v>
      </c>
    </row>
    <row r="29" spans="1:39" ht="31.2" x14ac:dyDescent="0.6">
      <c r="A29" s="78" t="s">
        <v>110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25"/>
      <c r="Q29" s="25"/>
      <c r="R29" s="25"/>
    </row>
    <row r="30" spans="1:39" ht="18.600000000000001" thickBot="1" x14ac:dyDescent="0.4">
      <c r="A30" s="75" t="s">
        <v>122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29"/>
      <c r="Q30" s="29"/>
      <c r="R30" s="29"/>
    </row>
    <row r="31" spans="1:39" ht="16.2" thickTop="1" x14ac:dyDescent="0.3">
      <c r="A31" s="76" t="s">
        <v>123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24" t="s">
        <v>27</v>
      </c>
      <c r="Q31" s="24" t="s">
        <v>27</v>
      </c>
      <c r="R31" s="23" t="s">
        <v>46</v>
      </c>
    </row>
    <row r="32" spans="1:39" ht="18" x14ac:dyDescent="0.35">
      <c r="A32" s="22"/>
      <c r="B32" s="22"/>
      <c r="C32" s="21"/>
      <c r="D32" s="21"/>
      <c r="E32" s="21"/>
      <c r="F32" s="21"/>
      <c r="G32" s="77" t="s">
        <v>45</v>
      </c>
      <c r="H32" s="77"/>
      <c r="I32" s="77" t="s">
        <v>44</v>
      </c>
      <c r="J32" s="77"/>
      <c r="K32" s="77" t="s">
        <v>43</v>
      </c>
      <c r="L32" s="77"/>
      <c r="M32" s="20" t="s">
        <v>42</v>
      </c>
      <c r="N32" s="20" t="s">
        <v>41</v>
      </c>
      <c r="O32" s="16"/>
      <c r="P32" s="19" t="s">
        <v>40</v>
      </c>
      <c r="Q32" s="19" t="s">
        <v>40</v>
      </c>
      <c r="R32" s="13" t="s">
        <v>39</v>
      </c>
    </row>
    <row r="33" spans="1:18" ht="18.600000000000001" thickBot="1" x14ac:dyDescent="0.4">
      <c r="A33" s="18" t="s">
        <v>38</v>
      </c>
      <c r="B33" s="18" t="s">
        <v>37</v>
      </c>
      <c r="C33" s="20" t="s">
        <v>36</v>
      </c>
      <c r="D33" s="20" t="s">
        <v>35</v>
      </c>
      <c r="E33" s="20" t="s">
        <v>34</v>
      </c>
      <c r="F33" s="20" t="s">
        <v>33</v>
      </c>
      <c r="G33" s="20" t="s">
        <v>32</v>
      </c>
      <c r="H33" s="20" t="s">
        <v>31</v>
      </c>
      <c r="I33" s="20" t="s">
        <v>32</v>
      </c>
      <c r="J33" s="20" t="s">
        <v>31</v>
      </c>
      <c r="K33" s="20" t="s">
        <v>30</v>
      </c>
      <c r="L33" s="20" t="s">
        <v>29</v>
      </c>
      <c r="M33" s="20" t="s">
        <v>28</v>
      </c>
      <c r="N33" s="20" t="s">
        <v>27</v>
      </c>
      <c r="O33" s="16" t="s">
        <v>26</v>
      </c>
      <c r="P33" s="15" t="s">
        <v>25</v>
      </c>
      <c r="Q33" s="14" t="s">
        <v>24</v>
      </c>
      <c r="R33" s="13" t="s">
        <v>23</v>
      </c>
    </row>
    <row r="34" spans="1:18" ht="19.5" customHeight="1" thickTop="1" x14ac:dyDescent="0.35">
      <c r="A34" s="8" t="s">
        <v>22</v>
      </c>
      <c r="B34" s="8" t="s">
        <v>21</v>
      </c>
      <c r="C34" s="8"/>
      <c r="D34" s="8"/>
      <c r="E34" s="6" t="s">
        <v>10</v>
      </c>
      <c r="F34" s="6">
        <v>2792</v>
      </c>
      <c r="G34" s="6">
        <v>170</v>
      </c>
      <c r="H34" s="6">
        <v>185</v>
      </c>
      <c r="I34" s="9">
        <v>0.93457943925233644</v>
      </c>
      <c r="J34" s="9" t="s">
        <v>0</v>
      </c>
      <c r="K34" s="6">
        <v>49</v>
      </c>
      <c r="L34" s="6">
        <v>41</v>
      </c>
      <c r="M34" s="7">
        <v>49.68333333333333</v>
      </c>
      <c r="N34" s="28">
        <v>46.433021806853581</v>
      </c>
      <c r="O34" s="6">
        <v>1</v>
      </c>
      <c r="P34" s="12">
        <v>0</v>
      </c>
      <c r="Q34" s="4"/>
      <c r="R34" s="3">
        <v>170</v>
      </c>
    </row>
    <row r="35" spans="1:18" ht="19.5" customHeight="1" x14ac:dyDescent="0.35">
      <c r="A35" s="8" t="s">
        <v>20</v>
      </c>
      <c r="B35" s="8" t="s">
        <v>19</v>
      </c>
      <c r="C35" s="8"/>
      <c r="D35" s="8"/>
      <c r="E35" s="6" t="s">
        <v>10</v>
      </c>
      <c r="F35" s="6">
        <v>1024</v>
      </c>
      <c r="G35" s="6">
        <v>170</v>
      </c>
      <c r="H35" s="6">
        <v>185</v>
      </c>
      <c r="I35" s="9">
        <v>0.93457943925233644</v>
      </c>
      <c r="J35" s="9" t="s">
        <v>0</v>
      </c>
      <c r="K35" s="6">
        <v>54</v>
      </c>
      <c r="L35" s="6">
        <v>33</v>
      </c>
      <c r="M35" s="7">
        <v>54.55</v>
      </c>
      <c r="N35" s="28">
        <v>50.981308411214947</v>
      </c>
      <c r="O35" s="6">
        <v>3</v>
      </c>
      <c r="P35" s="5">
        <v>4.5482866043613654</v>
      </c>
      <c r="Q35" s="4">
        <v>1.105919003115261</v>
      </c>
      <c r="R35" s="3">
        <v>275</v>
      </c>
    </row>
    <row r="36" spans="1:18" ht="19.5" customHeight="1" x14ac:dyDescent="0.35">
      <c r="A36" s="8" t="s">
        <v>18</v>
      </c>
      <c r="B36" s="8" t="s">
        <v>17</v>
      </c>
      <c r="C36" s="8"/>
      <c r="D36" s="8"/>
      <c r="E36" s="6" t="s">
        <v>10</v>
      </c>
      <c r="F36" s="6">
        <v>1742</v>
      </c>
      <c r="G36" s="6">
        <v>170</v>
      </c>
      <c r="H36" s="6">
        <v>185</v>
      </c>
      <c r="I36" s="9">
        <v>0.93457943925233644</v>
      </c>
      <c r="J36" s="9" t="s">
        <v>0</v>
      </c>
      <c r="K36" s="6">
        <v>56</v>
      </c>
      <c r="L36" s="6">
        <v>41</v>
      </c>
      <c r="M36" s="7">
        <v>56.68333333333333</v>
      </c>
      <c r="N36" s="28">
        <v>52.975077881619931</v>
      </c>
      <c r="O36" s="6">
        <v>4</v>
      </c>
      <c r="P36" s="5">
        <v>6.5420560747663501</v>
      </c>
      <c r="Q36" s="4">
        <v>1.9937694704049846</v>
      </c>
      <c r="R36" s="3">
        <v>321</v>
      </c>
    </row>
    <row r="37" spans="1:18" ht="19.5" customHeight="1" x14ac:dyDescent="0.35">
      <c r="A37" s="8" t="s">
        <v>16</v>
      </c>
      <c r="B37" s="8" t="s">
        <v>15</v>
      </c>
      <c r="C37" s="8"/>
      <c r="D37" s="8"/>
      <c r="E37" s="6" t="s">
        <v>10</v>
      </c>
      <c r="F37" s="6">
        <v>3511</v>
      </c>
      <c r="G37" s="6">
        <v>170</v>
      </c>
      <c r="H37" s="6">
        <v>185</v>
      </c>
      <c r="I37" s="9">
        <v>0.93457943925233644</v>
      </c>
      <c r="J37" s="9" t="s">
        <v>0</v>
      </c>
      <c r="K37" s="27">
        <v>53</v>
      </c>
      <c r="L37" s="27">
        <v>22</v>
      </c>
      <c r="M37" s="28">
        <v>53.366666666666667</v>
      </c>
      <c r="N37" s="28">
        <v>49.875389408099686</v>
      </c>
      <c r="O37" s="6">
        <v>2</v>
      </c>
      <c r="P37" s="5">
        <v>3.4423676012461044</v>
      </c>
      <c r="Q37" s="4">
        <v>3.4423676012461044</v>
      </c>
      <c r="R37" s="3">
        <v>249</v>
      </c>
    </row>
    <row r="38" spans="1:18" ht="19.5" customHeight="1" x14ac:dyDescent="0.35">
      <c r="A38" s="8" t="s">
        <v>14</v>
      </c>
      <c r="B38" s="8" t="s">
        <v>13</v>
      </c>
      <c r="C38" s="8"/>
      <c r="D38" s="8"/>
      <c r="E38" s="6" t="s">
        <v>10</v>
      </c>
      <c r="F38" s="6">
        <v>1248</v>
      </c>
      <c r="G38" s="6">
        <v>170</v>
      </c>
      <c r="H38" s="6">
        <v>185</v>
      </c>
      <c r="I38" s="9">
        <v>0.93457943925233644</v>
      </c>
      <c r="J38" s="9" t="s">
        <v>0</v>
      </c>
      <c r="K38" s="6"/>
      <c r="L38" s="6"/>
      <c r="M38" s="7" t="s">
        <v>2</v>
      </c>
      <c r="N38" s="7" t="s">
        <v>0</v>
      </c>
      <c r="O38" s="6" t="s">
        <v>0</v>
      </c>
      <c r="P38" s="5" t="s">
        <v>0</v>
      </c>
      <c r="Q38" s="4" t="s">
        <v>0</v>
      </c>
      <c r="R38" s="3" t="s">
        <v>0</v>
      </c>
    </row>
    <row r="39" spans="1:18" ht="19.5" customHeight="1" x14ac:dyDescent="0.35">
      <c r="A39" s="8" t="s">
        <v>12</v>
      </c>
      <c r="B39" s="8" t="s">
        <v>11</v>
      </c>
      <c r="C39" s="8"/>
      <c r="D39" s="8"/>
      <c r="E39" s="6" t="s">
        <v>10</v>
      </c>
      <c r="F39" s="6"/>
      <c r="G39" s="6">
        <v>170</v>
      </c>
      <c r="H39" s="6">
        <v>185</v>
      </c>
      <c r="I39" s="9">
        <v>0.93457943925233644</v>
      </c>
      <c r="J39" s="9" t="s">
        <v>0</v>
      </c>
      <c r="K39" s="6"/>
      <c r="L39" s="6"/>
      <c r="M39" s="7" t="s">
        <v>2</v>
      </c>
      <c r="N39" s="7" t="s">
        <v>0</v>
      </c>
      <c r="O39" s="6" t="s">
        <v>0</v>
      </c>
      <c r="P39" s="5" t="s">
        <v>0</v>
      </c>
      <c r="Q39" s="4" t="s">
        <v>0</v>
      </c>
      <c r="R39" s="3" t="s">
        <v>0</v>
      </c>
    </row>
    <row r="40" spans="1:18" ht="19.5" customHeight="1" x14ac:dyDescent="0.35">
      <c r="A40" s="8" t="s">
        <v>9</v>
      </c>
      <c r="B40" s="10" t="s">
        <v>8</v>
      </c>
      <c r="C40" s="8"/>
      <c r="D40" s="8"/>
      <c r="E40" s="6" t="s">
        <v>7</v>
      </c>
      <c r="F40" s="6">
        <v>826</v>
      </c>
      <c r="G40" s="6">
        <v>177</v>
      </c>
      <c r="H40" s="6">
        <v>192</v>
      </c>
      <c r="I40" s="9">
        <v>0.92850510677808729</v>
      </c>
      <c r="J40" s="9" t="s">
        <v>0</v>
      </c>
      <c r="K40" s="6" t="s">
        <v>121</v>
      </c>
      <c r="L40" s="6" t="s">
        <v>121</v>
      </c>
      <c r="M40" s="7" t="s">
        <v>2</v>
      </c>
      <c r="N40" s="7" t="s">
        <v>0</v>
      </c>
      <c r="O40" s="6">
        <v>3.25</v>
      </c>
      <c r="P40" s="5" t="s">
        <v>0</v>
      </c>
      <c r="Q40" s="4" t="s">
        <v>0</v>
      </c>
      <c r="R40" s="3" t="s">
        <v>0</v>
      </c>
    </row>
    <row r="41" spans="1:18" ht="19.5" customHeight="1" x14ac:dyDescent="0.35">
      <c r="A41" s="8" t="s">
        <v>6</v>
      </c>
      <c r="B41" s="10" t="s">
        <v>5</v>
      </c>
      <c r="C41" s="8"/>
      <c r="D41" s="8"/>
      <c r="E41" s="6" t="s">
        <v>4</v>
      </c>
      <c r="F41" s="6"/>
      <c r="G41" s="6">
        <v>165</v>
      </c>
      <c r="H41" s="6">
        <v>180</v>
      </c>
      <c r="I41" s="9">
        <v>0.93896713615023475</v>
      </c>
      <c r="J41" s="9" t="s">
        <v>0</v>
      </c>
      <c r="K41" s="6"/>
      <c r="L41" s="6"/>
      <c r="M41" s="7" t="s">
        <v>2</v>
      </c>
      <c r="N41" s="7" t="s">
        <v>0</v>
      </c>
      <c r="O41" s="6" t="s">
        <v>0</v>
      </c>
      <c r="P41" s="5" t="s">
        <v>0</v>
      </c>
      <c r="Q41" s="4" t="s">
        <v>0</v>
      </c>
      <c r="R41" s="3" t="s">
        <v>0</v>
      </c>
    </row>
    <row r="42" spans="1:18" ht="19.5" customHeight="1" x14ac:dyDescent="0.35">
      <c r="A42" s="8" t="s">
        <v>3</v>
      </c>
      <c r="B42" s="8" t="s">
        <v>2</v>
      </c>
      <c r="C42" s="8"/>
      <c r="D42" s="8"/>
      <c r="E42" s="6" t="s">
        <v>1</v>
      </c>
      <c r="F42" s="6">
        <v>119</v>
      </c>
      <c r="G42" s="6">
        <v>107</v>
      </c>
      <c r="H42" s="6">
        <v>122</v>
      </c>
      <c r="I42" s="9" t="s">
        <v>0</v>
      </c>
      <c r="J42" s="9">
        <v>0.97847358121330719</v>
      </c>
      <c r="K42" s="8"/>
      <c r="L42" s="6"/>
      <c r="M42" s="7" t="s">
        <v>2</v>
      </c>
      <c r="N42" s="7" t="s">
        <v>0</v>
      </c>
      <c r="O42" s="6" t="s">
        <v>0</v>
      </c>
      <c r="P42" s="5" t="s">
        <v>0</v>
      </c>
      <c r="Q42" s="4" t="s">
        <v>0</v>
      </c>
      <c r="R42" s="3" t="s">
        <v>0</v>
      </c>
    </row>
    <row r="43" spans="1:18" ht="31.2" x14ac:dyDescent="0.6">
      <c r="A43" s="78" t="s">
        <v>110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25"/>
      <c r="Q43" s="25"/>
      <c r="R43" s="25"/>
    </row>
    <row r="44" spans="1:18" ht="18.600000000000001" thickBot="1" x14ac:dyDescent="0.4">
      <c r="A44" s="75" t="s">
        <v>124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29"/>
      <c r="Q44" s="29"/>
      <c r="R44" s="29"/>
    </row>
    <row r="45" spans="1:18" ht="16.2" thickTop="1" x14ac:dyDescent="0.3">
      <c r="A45" s="76" t="s">
        <v>125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24" t="s">
        <v>27</v>
      </c>
      <c r="Q45" s="24" t="s">
        <v>27</v>
      </c>
      <c r="R45" s="23" t="s">
        <v>46</v>
      </c>
    </row>
    <row r="46" spans="1:18" ht="18" x14ac:dyDescent="0.35">
      <c r="A46" s="22"/>
      <c r="B46" s="22"/>
      <c r="C46" s="21"/>
      <c r="D46" s="21"/>
      <c r="E46" s="21"/>
      <c r="F46" s="21"/>
      <c r="G46" s="77" t="s">
        <v>45</v>
      </c>
      <c r="H46" s="77"/>
      <c r="I46" s="77" t="s">
        <v>44</v>
      </c>
      <c r="J46" s="77"/>
      <c r="K46" s="77" t="s">
        <v>43</v>
      </c>
      <c r="L46" s="77"/>
      <c r="M46" s="33" t="s">
        <v>42</v>
      </c>
      <c r="N46" s="33" t="s">
        <v>41</v>
      </c>
      <c r="O46" s="16"/>
      <c r="P46" s="19" t="s">
        <v>40</v>
      </c>
      <c r="Q46" s="19" t="s">
        <v>40</v>
      </c>
      <c r="R46" s="13" t="s">
        <v>39</v>
      </c>
    </row>
    <row r="47" spans="1:18" ht="18.600000000000001" thickBot="1" x14ac:dyDescent="0.4">
      <c r="A47" s="18" t="s">
        <v>38</v>
      </c>
      <c r="B47" s="18" t="s">
        <v>37</v>
      </c>
      <c r="C47" s="33" t="s">
        <v>36</v>
      </c>
      <c r="D47" s="33" t="s">
        <v>35</v>
      </c>
      <c r="E47" s="33" t="s">
        <v>34</v>
      </c>
      <c r="F47" s="33" t="s">
        <v>33</v>
      </c>
      <c r="G47" s="33" t="s">
        <v>32</v>
      </c>
      <c r="H47" s="33" t="s">
        <v>31</v>
      </c>
      <c r="I47" s="33" t="s">
        <v>32</v>
      </c>
      <c r="J47" s="33" t="s">
        <v>31</v>
      </c>
      <c r="K47" s="33" t="s">
        <v>30</v>
      </c>
      <c r="L47" s="33" t="s">
        <v>29</v>
      </c>
      <c r="M47" s="33" t="s">
        <v>28</v>
      </c>
      <c r="N47" s="33" t="s">
        <v>27</v>
      </c>
      <c r="O47" s="16" t="s">
        <v>26</v>
      </c>
      <c r="P47" s="15" t="s">
        <v>25</v>
      </c>
      <c r="Q47" s="14" t="s">
        <v>24</v>
      </c>
      <c r="R47" s="13" t="s">
        <v>23</v>
      </c>
    </row>
    <row r="48" spans="1:18" ht="18.600000000000001" thickTop="1" x14ac:dyDescent="0.35">
      <c r="A48" s="8" t="s">
        <v>22</v>
      </c>
      <c r="B48" s="8" t="s">
        <v>21</v>
      </c>
      <c r="C48" s="8"/>
      <c r="D48" s="8"/>
      <c r="E48" s="6" t="s">
        <v>10</v>
      </c>
      <c r="F48" s="6">
        <v>2792</v>
      </c>
      <c r="G48" s="6">
        <v>170</v>
      </c>
      <c r="H48" s="6">
        <v>185</v>
      </c>
      <c r="I48" s="9">
        <v>0.93457943925233644</v>
      </c>
      <c r="J48" s="9" t="s">
        <v>0</v>
      </c>
      <c r="K48" s="6">
        <v>52</v>
      </c>
      <c r="L48" s="6">
        <v>36</v>
      </c>
      <c r="M48" s="7">
        <v>52.6</v>
      </c>
      <c r="N48" s="28">
        <v>49.158878504672899</v>
      </c>
      <c r="O48" s="6">
        <v>3</v>
      </c>
      <c r="P48" s="12">
        <v>1.3395638629283511</v>
      </c>
      <c r="Q48" s="4">
        <v>0.65420560747664069</v>
      </c>
      <c r="R48" s="3">
        <v>200</v>
      </c>
    </row>
    <row r="49" spans="1:18" ht="18" x14ac:dyDescent="0.35">
      <c r="A49" s="8" t="s">
        <v>20</v>
      </c>
      <c r="B49" s="8" t="s">
        <v>19</v>
      </c>
      <c r="C49" s="8"/>
      <c r="D49" s="8"/>
      <c r="E49" s="6" t="s">
        <v>10</v>
      </c>
      <c r="F49" s="6">
        <v>1024</v>
      </c>
      <c r="G49" s="6">
        <v>170</v>
      </c>
      <c r="H49" s="6">
        <v>185</v>
      </c>
      <c r="I49" s="9">
        <v>0.93457943925233644</v>
      </c>
      <c r="J49" s="9" t="s">
        <v>0</v>
      </c>
      <c r="K49" s="6"/>
      <c r="L49" s="6"/>
      <c r="M49" s="7" t="s">
        <v>2</v>
      </c>
      <c r="N49" s="28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18" x14ac:dyDescent="0.35">
      <c r="A50" s="8" t="s">
        <v>18</v>
      </c>
      <c r="B50" s="8" t="s">
        <v>17</v>
      </c>
      <c r="C50" s="8"/>
      <c r="D50" s="8"/>
      <c r="E50" s="6" t="s">
        <v>10</v>
      </c>
      <c r="F50" s="6">
        <v>1742</v>
      </c>
      <c r="G50" s="6">
        <v>170</v>
      </c>
      <c r="H50" s="6">
        <v>185</v>
      </c>
      <c r="I50" s="9">
        <v>0.93457943925233644</v>
      </c>
      <c r="J50" s="9" t="s">
        <v>0</v>
      </c>
      <c r="K50" s="6">
        <v>51</v>
      </c>
      <c r="L50" s="6">
        <v>54</v>
      </c>
      <c r="M50" s="7">
        <v>51.9</v>
      </c>
      <c r="N50" s="28">
        <v>48.504672897196258</v>
      </c>
      <c r="O50" s="6">
        <v>2</v>
      </c>
      <c r="P50" s="5">
        <v>0.68535825545171036</v>
      </c>
      <c r="Q50" s="4">
        <v>0.68535825545171036</v>
      </c>
      <c r="R50" s="3">
        <v>185</v>
      </c>
    </row>
    <row r="51" spans="1:18" ht="18" x14ac:dyDescent="0.35">
      <c r="A51" s="8" t="s">
        <v>16</v>
      </c>
      <c r="B51" s="8" t="s">
        <v>15</v>
      </c>
      <c r="C51" s="8"/>
      <c r="D51" s="8"/>
      <c r="E51" s="6" t="s">
        <v>10</v>
      </c>
      <c r="F51" s="6">
        <v>3511</v>
      </c>
      <c r="G51" s="6">
        <v>170</v>
      </c>
      <c r="H51" s="6">
        <v>185</v>
      </c>
      <c r="I51" s="9">
        <v>0.93457943925233644</v>
      </c>
      <c r="J51" s="9" t="s">
        <v>0</v>
      </c>
      <c r="K51" s="27">
        <v>51</v>
      </c>
      <c r="L51" s="27">
        <v>10</v>
      </c>
      <c r="M51" s="28">
        <v>51.166666666666664</v>
      </c>
      <c r="N51" s="28">
        <v>47.819314641744548</v>
      </c>
      <c r="O51" s="6">
        <v>1</v>
      </c>
      <c r="P51" s="5">
        <v>0</v>
      </c>
      <c r="Q51" s="4"/>
      <c r="R51" s="3">
        <v>170</v>
      </c>
    </row>
    <row r="52" spans="1:18" ht="18" x14ac:dyDescent="0.35">
      <c r="A52" s="8" t="s">
        <v>14</v>
      </c>
      <c r="B52" s="8" t="s">
        <v>13</v>
      </c>
      <c r="C52" s="8"/>
      <c r="D52" s="8"/>
      <c r="E52" s="6" t="s">
        <v>10</v>
      </c>
      <c r="F52" s="6">
        <v>1248</v>
      </c>
      <c r="G52" s="6">
        <v>170</v>
      </c>
      <c r="H52" s="6">
        <v>185</v>
      </c>
      <c r="I52" s="9">
        <v>0.93457943925233644</v>
      </c>
      <c r="J52" s="9" t="s">
        <v>0</v>
      </c>
      <c r="K52" s="6"/>
      <c r="L52" s="6"/>
      <c r="M52" s="7" t="s">
        <v>2</v>
      </c>
      <c r="N52" s="7" t="s">
        <v>0</v>
      </c>
      <c r="O52" s="6" t="s">
        <v>0</v>
      </c>
      <c r="P52" s="5" t="s">
        <v>0</v>
      </c>
      <c r="Q52" s="4" t="s">
        <v>0</v>
      </c>
      <c r="R52" s="3" t="s">
        <v>0</v>
      </c>
    </row>
    <row r="53" spans="1:18" ht="18" x14ac:dyDescent="0.35">
      <c r="A53" s="8" t="s">
        <v>12</v>
      </c>
      <c r="B53" s="8" t="s">
        <v>11</v>
      </c>
      <c r="C53" s="8"/>
      <c r="D53" s="8"/>
      <c r="E53" s="6" t="s">
        <v>10</v>
      </c>
      <c r="F53" s="6"/>
      <c r="G53" s="6">
        <v>170</v>
      </c>
      <c r="H53" s="6">
        <v>185</v>
      </c>
      <c r="I53" s="9">
        <v>0.93457943925233644</v>
      </c>
      <c r="J53" s="9" t="s">
        <v>0</v>
      </c>
      <c r="K53" s="6"/>
      <c r="L53" s="6"/>
      <c r="M53" s="7" t="s">
        <v>2</v>
      </c>
      <c r="N53" s="7" t="s">
        <v>0</v>
      </c>
      <c r="O53" s="6" t="s">
        <v>0</v>
      </c>
      <c r="P53" s="5" t="s">
        <v>0</v>
      </c>
      <c r="Q53" s="4" t="s">
        <v>0</v>
      </c>
      <c r="R53" s="3" t="s">
        <v>0</v>
      </c>
    </row>
    <row r="54" spans="1:18" ht="18" x14ac:dyDescent="0.35">
      <c r="A54" s="8" t="s">
        <v>9</v>
      </c>
      <c r="B54" s="10" t="s">
        <v>8</v>
      </c>
      <c r="C54" s="8"/>
      <c r="D54" s="8"/>
      <c r="E54" s="6" t="s">
        <v>7</v>
      </c>
      <c r="F54" s="6">
        <v>826</v>
      </c>
      <c r="G54" s="6">
        <v>177</v>
      </c>
      <c r="H54" s="6">
        <v>192</v>
      </c>
      <c r="I54" s="9">
        <v>0.92850510677808729</v>
      </c>
      <c r="J54" s="9" t="s">
        <v>0</v>
      </c>
      <c r="K54" s="6">
        <v>67</v>
      </c>
      <c r="L54" s="6">
        <v>6</v>
      </c>
      <c r="M54" s="7">
        <v>67.099999999999994</v>
      </c>
      <c r="N54" s="7">
        <v>62.302692664809655</v>
      </c>
      <c r="O54" s="6">
        <v>4</v>
      </c>
      <c r="P54" s="5">
        <v>14.483378023065107</v>
      </c>
      <c r="Q54" s="4">
        <v>13.143814160136756</v>
      </c>
      <c r="R54" s="3">
        <v>503</v>
      </c>
    </row>
    <row r="55" spans="1:18" ht="18" x14ac:dyDescent="0.35">
      <c r="A55" s="8" t="s">
        <v>6</v>
      </c>
      <c r="B55" s="10" t="s">
        <v>5</v>
      </c>
      <c r="C55" s="8"/>
      <c r="D55" s="8"/>
      <c r="E55" s="6" t="s">
        <v>4</v>
      </c>
      <c r="F55" s="6"/>
      <c r="G55" s="6">
        <v>165</v>
      </c>
      <c r="H55" s="6">
        <v>180</v>
      </c>
      <c r="I55" s="9">
        <v>0.93896713615023475</v>
      </c>
      <c r="J55" s="9" t="s">
        <v>0</v>
      </c>
      <c r="K55" s="6"/>
      <c r="L55" s="6"/>
      <c r="M55" s="7" t="s">
        <v>2</v>
      </c>
      <c r="N55" s="7" t="s">
        <v>0</v>
      </c>
      <c r="O55" s="6" t="s">
        <v>0</v>
      </c>
      <c r="P55" s="5" t="s">
        <v>0</v>
      </c>
      <c r="Q55" s="4" t="s">
        <v>0</v>
      </c>
      <c r="R55" s="3" t="s">
        <v>0</v>
      </c>
    </row>
    <row r="56" spans="1:18" ht="18" x14ac:dyDescent="0.35">
      <c r="A56" s="8" t="s">
        <v>3</v>
      </c>
      <c r="B56" s="8" t="s">
        <v>2</v>
      </c>
      <c r="C56" s="8"/>
      <c r="D56" s="8"/>
      <c r="E56" s="6" t="s">
        <v>1</v>
      </c>
      <c r="F56" s="6">
        <v>119</v>
      </c>
      <c r="G56" s="6">
        <v>107</v>
      </c>
      <c r="H56" s="6">
        <v>122</v>
      </c>
      <c r="I56" s="9" t="s">
        <v>0</v>
      </c>
      <c r="J56" s="9">
        <v>0.97847358121330719</v>
      </c>
      <c r="K56" s="6"/>
      <c r="L56" s="6"/>
      <c r="M56" s="7" t="s">
        <v>2</v>
      </c>
      <c r="N56" s="7" t="s">
        <v>0</v>
      </c>
      <c r="O56" s="6" t="s">
        <v>0</v>
      </c>
      <c r="P56" s="5" t="s">
        <v>0</v>
      </c>
      <c r="Q56" s="4" t="s">
        <v>0</v>
      </c>
      <c r="R56" s="3" t="s">
        <v>0</v>
      </c>
    </row>
    <row r="57" spans="1:18" ht="31.2" x14ac:dyDescent="0.6">
      <c r="A57" s="78" t="s">
        <v>110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25"/>
      <c r="Q57" s="25"/>
      <c r="R57" s="25"/>
    </row>
    <row r="58" spans="1:18" ht="18.600000000000001" thickBot="1" x14ac:dyDescent="0.4">
      <c r="A58" s="75" t="s">
        <v>132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29"/>
      <c r="Q58" s="29"/>
      <c r="R58" s="29"/>
    </row>
    <row r="59" spans="1:18" ht="16.2" thickTop="1" x14ac:dyDescent="0.3">
      <c r="A59" s="76" t="s">
        <v>131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24" t="s">
        <v>27</v>
      </c>
      <c r="Q59" s="24" t="s">
        <v>27</v>
      </c>
      <c r="R59" s="23" t="s">
        <v>46</v>
      </c>
    </row>
    <row r="60" spans="1:18" ht="18" x14ac:dyDescent="0.35">
      <c r="A60" s="22"/>
      <c r="B60" s="22"/>
      <c r="C60" s="21"/>
      <c r="D60" s="21"/>
      <c r="E60" s="21"/>
      <c r="F60" s="21"/>
      <c r="G60" s="77" t="s">
        <v>45</v>
      </c>
      <c r="H60" s="77"/>
      <c r="I60" s="77" t="s">
        <v>44</v>
      </c>
      <c r="J60" s="77"/>
      <c r="K60" s="77" t="s">
        <v>43</v>
      </c>
      <c r="L60" s="77"/>
      <c r="M60" s="33" t="s">
        <v>42</v>
      </c>
      <c r="N60" s="33" t="s">
        <v>41</v>
      </c>
      <c r="O60" s="16"/>
      <c r="P60" s="19" t="s">
        <v>40</v>
      </c>
      <c r="Q60" s="19" t="s">
        <v>40</v>
      </c>
      <c r="R60" s="13" t="s">
        <v>39</v>
      </c>
    </row>
    <row r="61" spans="1:18" ht="18.600000000000001" thickBot="1" x14ac:dyDescent="0.4">
      <c r="A61" s="18" t="s">
        <v>38</v>
      </c>
      <c r="B61" s="18" t="s">
        <v>37</v>
      </c>
      <c r="C61" s="33" t="s">
        <v>36</v>
      </c>
      <c r="D61" s="33" t="s">
        <v>35</v>
      </c>
      <c r="E61" s="33" t="s">
        <v>34</v>
      </c>
      <c r="F61" s="33" t="s">
        <v>33</v>
      </c>
      <c r="G61" s="33" t="s">
        <v>32</v>
      </c>
      <c r="H61" s="33" t="s">
        <v>31</v>
      </c>
      <c r="I61" s="33" t="s">
        <v>32</v>
      </c>
      <c r="J61" s="33" t="s">
        <v>31</v>
      </c>
      <c r="K61" s="33" t="s">
        <v>30</v>
      </c>
      <c r="L61" s="33" t="s">
        <v>29</v>
      </c>
      <c r="M61" s="33" t="s">
        <v>28</v>
      </c>
      <c r="N61" s="33" t="s">
        <v>27</v>
      </c>
      <c r="O61" s="16" t="s">
        <v>26</v>
      </c>
      <c r="P61" s="15" t="s">
        <v>25</v>
      </c>
      <c r="Q61" s="14" t="s">
        <v>24</v>
      </c>
      <c r="R61" s="13" t="s">
        <v>23</v>
      </c>
    </row>
    <row r="62" spans="1:18" ht="18.600000000000001" thickTop="1" x14ac:dyDescent="0.35">
      <c r="A62" s="8" t="s">
        <v>22</v>
      </c>
      <c r="B62" s="8" t="s">
        <v>21</v>
      </c>
      <c r="C62" s="8"/>
      <c r="D62" s="8"/>
      <c r="E62" s="6" t="s">
        <v>10</v>
      </c>
      <c r="F62" s="6">
        <v>2792</v>
      </c>
      <c r="G62" s="6">
        <v>170</v>
      </c>
      <c r="H62" s="6">
        <v>185</v>
      </c>
      <c r="I62" s="9">
        <v>0.93457943925233644</v>
      </c>
      <c r="J62" s="9" t="s">
        <v>0</v>
      </c>
      <c r="K62" s="6">
        <v>91</v>
      </c>
      <c r="L62" s="6">
        <v>51</v>
      </c>
      <c r="M62" s="7">
        <v>91.85</v>
      </c>
      <c r="N62" s="28">
        <v>85.841121495327101</v>
      </c>
      <c r="O62" s="6">
        <v>1</v>
      </c>
      <c r="P62" s="12">
        <v>0</v>
      </c>
      <c r="Q62" s="4"/>
      <c r="R62" s="3">
        <v>170</v>
      </c>
    </row>
    <row r="63" spans="1:18" ht="18" x14ac:dyDescent="0.35">
      <c r="A63" s="8" t="s">
        <v>20</v>
      </c>
      <c r="B63" s="8" t="s">
        <v>19</v>
      </c>
      <c r="C63" s="8"/>
      <c r="D63" s="8"/>
      <c r="E63" s="6" t="s">
        <v>10</v>
      </c>
      <c r="F63" s="6">
        <v>1024</v>
      </c>
      <c r="G63" s="6">
        <v>170</v>
      </c>
      <c r="H63" s="6">
        <v>185</v>
      </c>
      <c r="I63" s="9">
        <v>0.93457943925233644</v>
      </c>
      <c r="J63" s="9" t="s">
        <v>0</v>
      </c>
      <c r="K63" s="6"/>
      <c r="L63" s="6"/>
      <c r="M63" s="7" t="s">
        <v>2</v>
      </c>
      <c r="N63" s="28" t="s">
        <v>0</v>
      </c>
      <c r="O63" s="6" t="s">
        <v>0</v>
      </c>
      <c r="P63" s="5" t="s">
        <v>0</v>
      </c>
      <c r="Q63" s="4" t="s">
        <v>0</v>
      </c>
      <c r="R63" s="3" t="s">
        <v>0</v>
      </c>
    </row>
    <row r="64" spans="1:18" ht="18" x14ac:dyDescent="0.35">
      <c r="A64" s="8" t="s">
        <v>18</v>
      </c>
      <c r="B64" s="8" t="s">
        <v>17</v>
      </c>
      <c r="C64" s="8"/>
      <c r="D64" s="8"/>
      <c r="E64" s="6" t="s">
        <v>10</v>
      </c>
      <c r="F64" s="6">
        <v>1742</v>
      </c>
      <c r="G64" s="6">
        <v>170</v>
      </c>
      <c r="H64" s="6">
        <v>185</v>
      </c>
      <c r="I64" s="9">
        <v>0.93457943925233644</v>
      </c>
      <c r="J64" s="9" t="s">
        <v>0</v>
      </c>
      <c r="K64" s="6">
        <v>92</v>
      </c>
      <c r="L64" s="6">
        <v>3</v>
      </c>
      <c r="M64" s="7">
        <v>92.05</v>
      </c>
      <c r="N64" s="28">
        <v>86.028037383177562</v>
      </c>
      <c r="O64" s="6">
        <v>2</v>
      </c>
      <c r="P64" s="5">
        <v>0.18691588785046065</v>
      </c>
      <c r="Q64" s="4">
        <v>0.18691588785046065</v>
      </c>
      <c r="R64" s="3">
        <v>172</v>
      </c>
    </row>
    <row r="65" spans="1:18" ht="18" x14ac:dyDescent="0.35">
      <c r="A65" s="8" t="s">
        <v>16</v>
      </c>
      <c r="B65" s="8" t="s">
        <v>15</v>
      </c>
      <c r="C65" s="8"/>
      <c r="D65" s="8"/>
      <c r="E65" s="6" t="s">
        <v>10</v>
      </c>
      <c r="F65" s="6">
        <v>3511</v>
      </c>
      <c r="G65" s="6">
        <v>170</v>
      </c>
      <c r="H65" s="6">
        <v>185</v>
      </c>
      <c r="I65" s="9">
        <v>0.93457943925233644</v>
      </c>
      <c r="J65" s="9" t="s">
        <v>0</v>
      </c>
      <c r="K65" s="27">
        <v>93</v>
      </c>
      <c r="L65" s="27">
        <v>56</v>
      </c>
      <c r="M65" s="28">
        <v>93.933333333333337</v>
      </c>
      <c r="N65" s="28">
        <v>87.788161993769478</v>
      </c>
      <c r="O65" s="6">
        <v>3</v>
      </c>
      <c r="P65" s="5">
        <v>1.9470404984423766</v>
      </c>
      <c r="Q65" s="4">
        <v>1.7601246105919159</v>
      </c>
      <c r="R65" s="3">
        <v>194</v>
      </c>
    </row>
    <row r="66" spans="1:18" ht="18" x14ac:dyDescent="0.35">
      <c r="A66" s="8" t="s">
        <v>14</v>
      </c>
      <c r="B66" s="8" t="s">
        <v>13</v>
      </c>
      <c r="C66" s="8"/>
      <c r="D66" s="8"/>
      <c r="E66" s="6" t="s">
        <v>10</v>
      </c>
      <c r="F66" s="6">
        <v>1248</v>
      </c>
      <c r="G66" s="6">
        <v>170</v>
      </c>
      <c r="H66" s="6">
        <v>185</v>
      </c>
      <c r="I66" s="9">
        <v>0.93457943925233644</v>
      </c>
      <c r="J66" s="9" t="s">
        <v>0</v>
      </c>
      <c r="K66" s="6"/>
      <c r="L66" s="6"/>
      <c r="M66" s="7" t="s">
        <v>2</v>
      </c>
      <c r="N66" s="7" t="s">
        <v>0</v>
      </c>
      <c r="O66" s="6" t="s">
        <v>0</v>
      </c>
      <c r="P66" s="5" t="s">
        <v>0</v>
      </c>
      <c r="Q66" s="4" t="s">
        <v>0</v>
      </c>
      <c r="R66" s="3" t="s">
        <v>0</v>
      </c>
    </row>
    <row r="67" spans="1:18" ht="18" x14ac:dyDescent="0.35">
      <c r="A67" s="8" t="s">
        <v>12</v>
      </c>
      <c r="B67" s="8" t="s">
        <v>11</v>
      </c>
      <c r="C67" s="8"/>
      <c r="D67" s="8"/>
      <c r="E67" s="6" t="s">
        <v>10</v>
      </c>
      <c r="F67" s="6"/>
      <c r="G67" s="6">
        <v>170</v>
      </c>
      <c r="H67" s="6">
        <v>185</v>
      </c>
      <c r="I67" s="9">
        <v>0.93457943925233644</v>
      </c>
      <c r="J67" s="9" t="s">
        <v>0</v>
      </c>
      <c r="K67" s="6"/>
      <c r="L67" s="6"/>
      <c r="M67" s="7" t="s">
        <v>2</v>
      </c>
      <c r="N67" s="7" t="s">
        <v>0</v>
      </c>
      <c r="O67" s="6" t="s">
        <v>0</v>
      </c>
      <c r="P67" s="5" t="s">
        <v>0</v>
      </c>
      <c r="Q67" s="4" t="s">
        <v>0</v>
      </c>
      <c r="R67" s="3" t="s">
        <v>0</v>
      </c>
    </row>
    <row r="68" spans="1:18" ht="18" x14ac:dyDescent="0.35">
      <c r="A68" s="8" t="s">
        <v>9</v>
      </c>
      <c r="B68" s="10" t="s">
        <v>8</v>
      </c>
      <c r="C68" s="8"/>
      <c r="D68" s="8"/>
      <c r="E68" s="6" t="s">
        <v>7</v>
      </c>
      <c r="F68" s="6">
        <v>826</v>
      </c>
      <c r="G68" s="6">
        <v>177</v>
      </c>
      <c r="H68" s="6">
        <v>192</v>
      </c>
      <c r="I68" s="9">
        <v>0.92850510677808729</v>
      </c>
      <c r="J68" s="9" t="s">
        <v>0</v>
      </c>
      <c r="K68" s="6">
        <v>105</v>
      </c>
      <c r="L68" s="6">
        <v>30</v>
      </c>
      <c r="M68" s="7">
        <v>105.5</v>
      </c>
      <c r="N68" s="7">
        <v>97.957288765088208</v>
      </c>
      <c r="O68" s="6">
        <v>4</v>
      </c>
      <c r="P68" s="5">
        <v>12.116167269761107</v>
      </c>
      <c r="Q68" s="4">
        <v>10.16912677131873</v>
      </c>
      <c r="R68" s="3">
        <v>329</v>
      </c>
    </row>
    <row r="69" spans="1:18" ht="18" x14ac:dyDescent="0.35">
      <c r="A69" s="8" t="s">
        <v>6</v>
      </c>
      <c r="B69" s="10" t="s">
        <v>5</v>
      </c>
      <c r="C69" s="8"/>
      <c r="D69" s="8"/>
      <c r="E69" s="6" t="s">
        <v>4</v>
      </c>
      <c r="F69" s="6"/>
      <c r="G69" s="6">
        <v>165</v>
      </c>
      <c r="H69" s="6">
        <v>180</v>
      </c>
      <c r="I69" s="9">
        <v>0.93896713615023475</v>
      </c>
      <c r="J69" s="9" t="s">
        <v>0</v>
      </c>
      <c r="K69" s="6"/>
      <c r="L69" s="6"/>
      <c r="M69" s="7" t="s">
        <v>2</v>
      </c>
      <c r="N69" s="7" t="s">
        <v>0</v>
      </c>
      <c r="O69" s="6" t="s">
        <v>0</v>
      </c>
      <c r="P69" s="5" t="s">
        <v>0</v>
      </c>
      <c r="Q69" s="4" t="s">
        <v>0</v>
      </c>
      <c r="R69" s="3" t="s">
        <v>0</v>
      </c>
    </row>
    <row r="70" spans="1:18" ht="18" x14ac:dyDescent="0.35">
      <c r="A70" s="8" t="s">
        <v>3</v>
      </c>
      <c r="B70" s="10" t="s">
        <v>2</v>
      </c>
      <c r="C70" s="8"/>
      <c r="D70" s="8"/>
      <c r="E70" s="6" t="s">
        <v>1</v>
      </c>
      <c r="F70" s="6">
        <v>119</v>
      </c>
      <c r="G70" s="6">
        <v>107</v>
      </c>
      <c r="H70" s="6">
        <v>122</v>
      </c>
      <c r="I70" s="9" t="s">
        <v>0</v>
      </c>
      <c r="J70" s="9">
        <v>0.97847358121330719</v>
      </c>
      <c r="K70" s="6"/>
      <c r="L70" s="6"/>
      <c r="M70" s="7" t="s">
        <v>2</v>
      </c>
      <c r="N70" s="7" t="s">
        <v>0</v>
      </c>
      <c r="O70" s="6" t="s">
        <v>0</v>
      </c>
      <c r="P70" s="5" t="s">
        <v>0</v>
      </c>
      <c r="Q70" s="4" t="s">
        <v>0</v>
      </c>
      <c r="R70" s="3" t="s">
        <v>0</v>
      </c>
    </row>
    <row r="71" spans="1:18" ht="31.2" x14ac:dyDescent="0.6">
      <c r="A71" s="78" t="s">
        <v>133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5"/>
      <c r="Q71" s="25"/>
      <c r="R71" s="25"/>
    </row>
    <row r="72" spans="1:18" ht="18.600000000000001" thickBot="1" x14ac:dyDescent="0.4">
      <c r="A72" s="75" t="s">
        <v>134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29"/>
      <c r="Q72" s="29"/>
      <c r="R72" s="29"/>
    </row>
    <row r="73" spans="1:18" ht="16.2" thickTop="1" x14ac:dyDescent="0.3">
      <c r="A73" s="76" t="s">
        <v>140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24" t="s">
        <v>27</v>
      </c>
      <c r="Q73" s="24" t="s">
        <v>27</v>
      </c>
      <c r="R73" s="23" t="s">
        <v>46</v>
      </c>
    </row>
    <row r="74" spans="1:18" ht="18" x14ac:dyDescent="0.35">
      <c r="A74" s="22"/>
      <c r="B74" s="22"/>
      <c r="C74" s="21"/>
      <c r="D74" s="21"/>
      <c r="E74" s="21"/>
      <c r="F74" s="21"/>
      <c r="G74" s="77" t="s">
        <v>45</v>
      </c>
      <c r="H74" s="77"/>
      <c r="I74" s="77" t="s">
        <v>44</v>
      </c>
      <c r="J74" s="77"/>
      <c r="K74" s="77" t="s">
        <v>43</v>
      </c>
      <c r="L74" s="77"/>
      <c r="M74" s="34" t="s">
        <v>42</v>
      </c>
      <c r="N74" s="34" t="s">
        <v>41</v>
      </c>
      <c r="O74" s="16"/>
      <c r="P74" s="19" t="s">
        <v>40</v>
      </c>
      <c r="Q74" s="19" t="s">
        <v>40</v>
      </c>
      <c r="R74" s="13" t="s">
        <v>39</v>
      </c>
    </row>
    <row r="75" spans="1:18" ht="18.600000000000001" thickBot="1" x14ac:dyDescent="0.4">
      <c r="A75" s="18" t="s">
        <v>38</v>
      </c>
      <c r="B75" s="18" t="s">
        <v>37</v>
      </c>
      <c r="C75" s="34" t="s">
        <v>36</v>
      </c>
      <c r="D75" s="34" t="s">
        <v>35</v>
      </c>
      <c r="E75" s="34" t="s">
        <v>34</v>
      </c>
      <c r="F75" s="34" t="s">
        <v>33</v>
      </c>
      <c r="G75" s="34" t="s">
        <v>32</v>
      </c>
      <c r="H75" s="34" t="s">
        <v>31</v>
      </c>
      <c r="I75" s="34" t="s">
        <v>32</v>
      </c>
      <c r="J75" s="34" t="s">
        <v>31</v>
      </c>
      <c r="K75" s="34" t="s">
        <v>30</v>
      </c>
      <c r="L75" s="34" t="s">
        <v>29</v>
      </c>
      <c r="M75" s="34" t="s">
        <v>28</v>
      </c>
      <c r="N75" s="34" t="s">
        <v>27</v>
      </c>
      <c r="O75" s="16" t="s">
        <v>26</v>
      </c>
      <c r="P75" s="15" t="s">
        <v>25</v>
      </c>
      <c r="Q75" s="14" t="s">
        <v>24</v>
      </c>
      <c r="R75" s="13" t="s">
        <v>23</v>
      </c>
    </row>
    <row r="76" spans="1:18" ht="18.600000000000001" thickTop="1" x14ac:dyDescent="0.35">
      <c r="A76" s="8" t="s">
        <v>22</v>
      </c>
      <c r="B76" s="8" t="s">
        <v>21</v>
      </c>
      <c r="C76" s="8"/>
      <c r="D76" s="8"/>
      <c r="E76" s="6" t="s">
        <v>10</v>
      </c>
      <c r="F76" s="6">
        <v>2792</v>
      </c>
      <c r="G76" s="6">
        <v>170</v>
      </c>
      <c r="H76" s="6">
        <v>185</v>
      </c>
      <c r="I76" s="9">
        <v>0.93457943925233644</v>
      </c>
      <c r="J76" s="9" t="s">
        <v>0</v>
      </c>
      <c r="K76" s="6">
        <v>34</v>
      </c>
      <c r="L76" s="6">
        <v>26</v>
      </c>
      <c r="M76" s="7">
        <v>34.43333333333333</v>
      </c>
      <c r="N76" s="28">
        <v>32.180685358255445</v>
      </c>
      <c r="O76" s="6">
        <v>2</v>
      </c>
      <c r="P76" s="12">
        <v>0.35825545171339357</v>
      </c>
      <c r="Q76" s="4">
        <v>0.35825545171339357</v>
      </c>
      <c r="R76" s="3">
        <v>182</v>
      </c>
    </row>
    <row r="77" spans="1:18" ht="18" x14ac:dyDescent="0.35">
      <c r="A77" s="8" t="s">
        <v>20</v>
      </c>
      <c r="B77" s="8" t="s">
        <v>19</v>
      </c>
      <c r="C77" s="8"/>
      <c r="D77" s="8"/>
      <c r="E77" s="6" t="s">
        <v>10</v>
      </c>
      <c r="F77" s="6">
        <v>1024</v>
      </c>
      <c r="G77" s="6">
        <v>170</v>
      </c>
      <c r="H77" s="6">
        <v>185</v>
      </c>
      <c r="I77" s="9">
        <v>0.93457943925233644</v>
      </c>
      <c r="J77" s="9" t="s">
        <v>0</v>
      </c>
      <c r="K77" s="6"/>
      <c r="L77" s="6"/>
      <c r="M77" s="7" t="s">
        <v>2</v>
      </c>
      <c r="N77" s="28" t="s">
        <v>0</v>
      </c>
      <c r="O77" s="6" t="s">
        <v>0</v>
      </c>
      <c r="P77" s="5" t="s">
        <v>0</v>
      </c>
      <c r="Q77" s="4" t="s">
        <v>0</v>
      </c>
      <c r="R77" s="3" t="s">
        <v>0</v>
      </c>
    </row>
    <row r="78" spans="1:18" ht="18" x14ac:dyDescent="0.35">
      <c r="A78" s="8" t="s">
        <v>18</v>
      </c>
      <c r="B78" s="8" t="s">
        <v>17</v>
      </c>
      <c r="C78" s="8"/>
      <c r="D78" s="8"/>
      <c r="E78" s="6" t="s">
        <v>10</v>
      </c>
      <c r="F78" s="6">
        <v>1742</v>
      </c>
      <c r="G78" s="6">
        <v>170</v>
      </c>
      <c r="H78" s="6">
        <v>185</v>
      </c>
      <c r="I78" s="9">
        <v>0.93457943925233644</v>
      </c>
      <c r="J78" s="9" t="s">
        <v>0</v>
      </c>
      <c r="K78" s="6">
        <v>36</v>
      </c>
      <c r="L78" s="6">
        <v>9</v>
      </c>
      <c r="M78" s="7">
        <v>36.15</v>
      </c>
      <c r="N78" s="28">
        <v>33.785046728971963</v>
      </c>
      <c r="O78" s="6">
        <v>3</v>
      </c>
      <c r="P78" s="5">
        <v>1.9626168224299114</v>
      </c>
      <c r="Q78" s="4">
        <v>1.6043613707165179</v>
      </c>
      <c r="R78" s="3">
        <v>236</v>
      </c>
    </row>
    <row r="79" spans="1:18" ht="18" x14ac:dyDescent="0.35">
      <c r="A79" s="8" t="s">
        <v>16</v>
      </c>
      <c r="B79" s="8" t="s">
        <v>15</v>
      </c>
      <c r="C79" s="8"/>
      <c r="D79" s="8"/>
      <c r="E79" s="6" t="s">
        <v>10</v>
      </c>
      <c r="F79" s="6">
        <v>3511</v>
      </c>
      <c r="G79" s="6">
        <v>170</v>
      </c>
      <c r="H79" s="6">
        <v>185</v>
      </c>
      <c r="I79" s="9">
        <v>0.93457943925233644</v>
      </c>
      <c r="J79" s="9" t="s">
        <v>0</v>
      </c>
      <c r="K79" s="27">
        <v>34</v>
      </c>
      <c r="L79" s="27">
        <v>3</v>
      </c>
      <c r="M79" s="28">
        <v>34.049999999999997</v>
      </c>
      <c r="N79" s="28">
        <v>31.822429906542052</v>
      </c>
      <c r="O79" s="6">
        <v>1</v>
      </c>
      <c r="P79" s="5">
        <v>0</v>
      </c>
      <c r="Q79" s="4"/>
      <c r="R79" s="3">
        <v>170</v>
      </c>
    </row>
    <row r="80" spans="1:18" ht="18" x14ac:dyDescent="0.35">
      <c r="A80" s="8" t="s">
        <v>14</v>
      </c>
      <c r="B80" s="8" t="s">
        <v>13</v>
      </c>
      <c r="C80" s="8"/>
      <c r="D80" s="8"/>
      <c r="E80" s="6" t="s">
        <v>10</v>
      </c>
      <c r="F80" s="6">
        <v>1248</v>
      </c>
      <c r="G80" s="6">
        <v>170</v>
      </c>
      <c r="H80" s="6">
        <v>185</v>
      </c>
      <c r="I80" s="9">
        <v>0.93457943925233644</v>
      </c>
      <c r="J80" s="9" t="s">
        <v>0</v>
      </c>
      <c r="K80" s="6"/>
      <c r="L80" s="6"/>
      <c r="M80" s="7" t="s">
        <v>2</v>
      </c>
      <c r="N80" s="7" t="s">
        <v>0</v>
      </c>
      <c r="O80" s="6" t="s">
        <v>0</v>
      </c>
      <c r="P80" s="5" t="s">
        <v>0</v>
      </c>
      <c r="Q80" s="4" t="s">
        <v>0</v>
      </c>
      <c r="R80" s="3" t="s">
        <v>0</v>
      </c>
    </row>
    <row r="81" spans="1:18" ht="18" x14ac:dyDescent="0.35">
      <c r="A81" s="8" t="s">
        <v>12</v>
      </c>
      <c r="B81" s="8" t="s">
        <v>11</v>
      </c>
      <c r="C81" s="8"/>
      <c r="D81" s="8"/>
      <c r="E81" s="6" t="s">
        <v>10</v>
      </c>
      <c r="F81" s="6"/>
      <c r="G81" s="6">
        <v>170</v>
      </c>
      <c r="H81" s="6">
        <v>185</v>
      </c>
      <c r="I81" s="9">
        <v>0.93457943925233644</v>
      </c>
      <c r="J81" s="9" t="s">
        <v>0</v>
      </c>
      <c r="K81" s="6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9</v>
      </c>
      <c r="B82" s="10" t="s">
        <v>8</v>
      </c>
      <c r="C82" s="8"/>
      <c r="D82" s="8"/>
      <c r="E82" s="6" t="s">
        <v>7</v>
      </c>
      <c r="F82" s="6">
        <v>826</v>
      </c>
      <c r="G82" s="6">
        <v>177</v>
      </c>
      <c r="H82" s="6">
        <v>192</v>
      </c>
      <c r="I82" s="9">
        <v>0.92850510677808729</v>
      </c>
      <c r="J82" s="9" t="s">
        <v>0</v>
      </c>
      <c r="K82" s="6">
        <v>42</v>
      </c>
      <c r="L82" s="6">
        <v>45</v>
      </c>
      <c r="M82" s="7">
        <v>42.75</v>
      </c>
      <c r="N82" s="7">
        <v>39.693593314763234</v>
      </c>
      <c r="O82" s="6">
        <v>4</v>
      </c>
      <c r="P82" s="5">
        <v>7.8711634082211823</v>
      </c>
      <c r="Q82" s="4">
        <v>5.9085465857912709</v>
      </c>
      <c r="R82" s="3">
        <v>443</v>
      </c>
    </row>
    <row r="83" spans="1:18" ht="18" x14ac:dyDescent="0.35">
      <c r="A83" s="8" t="s">
        <v>6</v>
      </c>
      <c r="B83" s="10" t="s">
        <v>5</v>
      </c>
      <c r="C83" s="8"/>
      <c r="D83" s="8"/>
      <c r="E83" s="6" t="s">
        <v>4</v>
      </c>
      <c r="F83" s="6"/>
      <c r="G83" s="6">
        <v>165</v>
      </c>
      <c r="H83" s="6">
        <v>180</v>
      </c>
      <c r="I83" s="9">
        <v>0.93896713615023475</v>
      </c>
      <c r="J83" s="9" t="s">
        <v>0</v>
      </c>
      <c r="K83" s="6"/>
      <c r="L83" s="6"/>
      <c r="M83" s="7" t="s">
        <v>2</v>
      </c>
      <c r="N83" s="7" t="s">
        <v>0</v>
      </c>
      <c r="O83" s="6" t="s">
        <v>0</v>
      </c>
      <c r="P83" s="5" t="s">
        <v>0</v>
      </c>
      <c r="Q83" s="4" t="s">
        <v>0</v>
      </c>
      <c r="R83" s="3" t="s">
        <v>0</v>
      </c>
    </row>
    <row r="84" spans="1:18" ht="18" x14ac:dyDescent="0.35">
      <c r="A84" s="8" t="s">
        <v>3</v>
      </c>
      <c r="B84" s="10" t="s">
        <v>2</v>
      </c>
      <c r="C84" s="8"/>
      <c r="D84" s="8"/>
      <c r="E84" s="6" t="s">
        <v>1</v>
      </c>
      <c r="F84" s="6">
        <v>119</v>
      </c>
      <c r="G84" s="6">
        <v>107</v>
      </c>
      <c r="H84" s="6">
        <v>122</v>
      </c>
      <c r="I84" s="9" t="s">
        <v>0</v>
      </c>
      <c r="J84" s="9">
        <v>0.97847358121330719</v>
      </c>
      <c r="K84" s="6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31.2" x14ac:dyDescent="0.6">
      <c r="A85" s="78" t="s">
        <v>133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25"/>
      <c r="Q85" s="25"/>
      <c r="R85" s="25"/>
    </row>
    <row r="86" spans="1:18" ht="18.600000000000001" thickBot="1" x14ac:dyDescent="0.4">
      <c r="A86" s="75" t="s">
        <v>138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29"/>
      <c r="Q86" s="29"/>
      <c r="R86" s="29"/>
    </row>
    <row r="87" spans="1:18" ht="16.2" thickTop="1" x14ac:dyDescent="0.3">
      <c r="A87" s="76" t="s">
        <v>139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24" t="s">
        <v>27</v>
      </c>
      <c r="Q87" s="24" t="s">
        <v>27</v>
      </c>
      <c r="R87" s="23" t="s">
        <v>46</v>
      </c>
    </row>
    <row r="88" spans="1:18" ht="18" x14ac:dyDescent="0.35">
      <c r="A88" s="22"/>
      <c r="B88" s="22"/>
      <c r="C88" s="21"/>
      <c r="D88" s="21"/>
      <c r="E88" s="21"/>
      <c r="F88" s="21"/>
      <c r="G88" s="77" t="s">
        <v>45</v>
      </c>
      <c r="H88" s="77"/>
      <c r="I88" s="77" t="s">
        <v>44</v>
      </c>
      <c r="J88" s="77"/>
      <c r="K88" s="77" t="s">
        <v>43</v>
      </c>
      <c r="L88" s="77"/>
      <c r="M88" s="34" t="s">
        <v>42</v>
      </c>
      <c r="N88" s="34" t="s">
        <v>41</v>
      </c>
      <c r="O88" s="16"/>
      <c r="P88" s="19" t="s">
        <v>40</v>
      </c>
      <c r="Q88" s="19" t="s">
        <v>40</v>
      </c>
      <c r="R88" s="13" t="s">
        <v>39</v>
      </c>
    </row>
    <row r="89" spans="1:18" ht="18.600000000000001" thickBot="1" x14ac:dyDescent="0.4">
      <c r="A89" s="18" t="s">
        <v>38</v>
      </c>
      <c r="B89" s="18" t="s">
        <v>37</v>
      </c>
      <c r="C89" s="34" t="s">
        <v>36</v>
      </c>
      <c r="D89" s="34" t="s">
        <v>35</v>
      </c>
      <c r="E89" s="34" t="s">
        <v>34</v>
      </c>
      <c r="F89" s="34" t="s">
        <v>33</v>
      </c>
      <c r="G89" s="34" t="s">
        <v>32</v>
      </c>
      <c r="H89" s="34" t="s">
        <v>31</v>
      </c>
      <c r="I89" s="34" t="s">
        <v>32</v>
      </c>
      <c r="J89" s="34" t="s">
        <v>31</v>
      </c>
      <c r="K89" s="34" t="s">
        <v>30</v>
      </c>
      <c r="L89" s="34" t="s">
        <v>29</v>
      </c>
      <c r="M89" s="34" t="s">
        <v>28</v>
      </c>
      <c r="N89" s="34" t="s">
        <v>27</v>
      </c>
      <c r="O89" s="16" t="s">
        <v>26</v>
      </c>
      <c r="P89" s="15" t="s">
        <v>25</v>
      </c>
      <c r="Q89" s="14" t="s">
        <v>24</v>
      </c>
      <c r="R89" s="13" t="s">
        <v>23</v>
      </c>
    </row>
    <row r="90" spans="1:18" ht="18.600000000000001" thickTop="1" x14ac:dyDescent="0.35">
      <c r="A90" s="8" t="s">
        <v>22</v>
      </c>
      <c r="B90" s="8" t="s">
        <v>21</v>
      </c>
      <c r="C90" s="8"/>
      <c r="D90" s="8"/>
      <c r="E90" s="6" t="s">
        <v>10</v>
      </c>
      <c r="F90" s="6">
        <v>2792</v>
      </c>
      <c r="G90" s="6">
        <v>170</v>
      </c>
      <c r="H90" s="6">
        <v>185</v>
      </c>
      <c r="I90" s="9">
        <v>0.93457943925233644</v>
      </c>
      <c r="J90" s="9" t="s">
        <v>0</v>
      </c>
      <c r="K90" s="6">
        <v>32</v>
      </c>
      <c r="L90" s="6">
        <v>27</v>
      </c>
      <c r="M90" s="7">
        <v>32.450000000000003</v>
      </c>
      <c r="N90" s="28">
        <v>30.32710280373832</v>
      </c>
      <c r="O90" s="6">
        <v>1</v>
      </c>
      <c r="P90" s="12">
        <v>0</v>
      </c>
      <c r="Q90" s="4"/>
      <c r="R90" s="3">
        <v>170</v>
      </c>
    </row>
    <row r="91" spans="1:18" ht="18" x14ac:dyDescent="0.35">
      <c r="A91" s="8" t="s">
        <v>20</v>
      </c>
      <c r="B91" s="8" t="s">
        <v>19</v>
      </c>
      <c r="C91" s="8"/>
      <c r="D91" s="8"/>
      <c r="E91" s="6" t="s">
        <v>10</v>
      </c>
      <c r="F91" s="6">
        <v>1024</v>
      </c>
      <c r="G91" s="6">
        <v>170</v>
      </c>
      <c r="H91" s="6">
        <v>185</v>
      </c>
      <c r="I91" s="9">
        <v>0.93457943925233644</v>
      </c>
      <c r="J91" s="9" t="s">
        <v>0</v>
      </c>
      <c r="K91" s="6"/>
      <c r="L91" s="6"/>
      <c r="M91" s="7" t="s">
        <v>2</v>
      </c>
      <c r="N91" s="28" t="s">
        <v>0</v>
      </c>
      <c r="O91" s="6" t="s">
        <v>0</v>
      </c>
      <c r="P91" s="5" t="s">
        <v>0</v>
      </c>
      <c r="Q91" s="4" t="s">
        <v>0</v>
      </c>
      <c r="R91" s="3" t="s">
        <v>0</v>
      </c>
    </row>
    <row r="92" spans="1:18" ht="18" x14ac:dyDescent="0.35">
      <c r="A92" s="8" t="s">
        <v>18</v>
      </c>
      <c r="B92" s="8" t="s">
        <v>17</v>
      </c>
      <c r="C92" s="8"/>
      <c r="D92" s="8"/>
      <c r="E92" s="6" t="s">
        <v>10</v>
      </c>
      <c r="F92" s="6">
        <v>1742</v>
      </c>
      <c r="G92" s="6">
        <v>170</v>
      </c>
      <c r="H92" s="6">
        <v>185</v>
      </c>
      <c r="I92" s="9">
        <v>0.93457943925233644</v>
      </c>
      <c r="J92" s="9" t="s">
        <v>0</v>
      </c>
      <c r="K92" s="6">
        <v>34</v>
      </c>
      <c r="L92" s="6">
        <v>56</v>
      </c>
      <c r="M92" s="7">
        <v>34.93333333333333</v>
      </c>
      <c r="N92" s="28">
        <v>32.647975077881618</v>
      </c>
      <c r="O92" s="6">
        <v>3</v>
      </c>
      <c r="P92" s="5">
        <v>2.3208722741432979</v>
      </c>
      <c r="Q92" s="4">
        <v>2.0560747663551382</v>
      </c>
      <c r="R92" s="3">
        <v>252</v>
      </c>
    </row>
    <row r="93" spans="1:18" ht="18" x14ac:dyDescent="0.35">
      <c r="A93" s="8" t="s">
        <v>16</v>
      </c>
      <c r="B93" s="8" t="s">
        <v>15</v>
      </c>
      <c r="C93" s="8"/>
      <c r="D93" s="8"/>
      <c r="E93" s="6" t="s">
        <v>10</v>
      </c>
      <c r="F93" s="6">
        <v>3511</v>
      </c>
      <c r="G93" s="6">
        <v>170</v>
      </c>
      <c r="H93" s="6">
        <v>185</v>
      </c>
      <c r="I93" s="9">
        <v>0.93457943925233644</v>
      </c>
      <c r="J93" s="9" t="s">
        <v>0</v>
      </c>
      <c r="K93" s="27">
        <v>32</v>
      </c>
      <c r="L93" s="27">
        <v>44</v>
      </c>
      <c r="M93" s="28">
        <v>32.733333333333334</v>
      </c>
      <c r="N93" s="28">
        <v>30.59190031152648</v>
      </c>
      <c r="O93" s="6">
        <v>2</v>
      </c>
      <c r="P93" s="5">
        <v>0.26479750778815969</v>
      </c>
      <c r="Q93" s="4">
        <v>0.26479750778815969</v>
      </c>
      <c r="R93" s="3">
        <v>179</v>
      </c>
    </row>
    <row r="94" spans="1:18" ht="18" x14ac:dyDescent="0.35">
      <c r="A94" s="8" t="s">
        <v>14</v>
      </c>
      <c r="B94" s="8" t="s">
        <v>13</v>
      </c>
      <c r="C94" s="8"/>
      <c r="D94" s="8"/>
      <c r="E94" s="6" t="s">
        <v>10</v>
      </c>
      <c r="F94" s="6">
        <v>1248</v>
      </c>
      <c r="G94" s="6">
        <v>170</v>
      </c>
      <c r="H94" s="6">
        <v>185</v>
      </c>
      <c r="I94" s="9">
        <v>0.93457943925233644</v>
      </c>
      <c r="J94" s="9" t="s">
        <v>0</v>
      </c>
      <c r="K94" s="6"/>
      <c r="L94" s="6"/>
      <c r="M94" s="7" t="s">
        <v>2</v>
      </c>
      <c r="N94" s="7" t="s">
        <v>0</v>
      </c>
      <c r="O94" s="6" t="s">
        <v>0</v>
      </c>
      <c r="P94" s="5" t="s">
        <v>0</v>
      </c>
      <c r="Q94" s="4" t="s">
        <v>0</v>
      </c>
      <c r="R94" s="3" t="s">
        <v>0</v>
      </c>
    </row>
    <row r="95" spans="1:18" ht="18" x14ac:dyDescent="0.35">
      <c r="A95" s="8" t="s">
        <v>12</v>
      </c>
      <c r="B95" s="8" t="s">
        <v>11</v>
      </c>
      <c r="C95" s="8"/>
      <c r="D95" s="8"/>
      <c r="E95" s="6" t="s">
        <v>10</v>
      </c>
      <c r="F95" s="6"/>
      <c r="G95" s="6">
        <v>170</v>
      </c>
      <c r="H95" s="6">
        <v>185</v>
      </c>
      <c r="I95" s="9">
        <v>0.93457943925233644</v>
      </c>
      <c r="J95" s="9" t="s">
        <v>0</v>
      </c>
      <c r="K95" s="6"/>
      <c r="L95" s="6"/>
      <c r="M95" s="7" t="s">
        <v>2</v>
      </c>
      <c r="N95" s="7" t="s">
        <v>0</v>
      </c>
      <c r="O95" s="6" t="s">
        <v>0</v>
      </c>
      <c r="P95" s="5" t="s">
        <v>0</v>
      </c>
      <c r="Q95" s="4" t="s">
        <v>0</v>
      </c>
      <c r="R95" s="3" t="s">
        <v>0</v>
      </c>
    </row>
    <row r="96" spans="1:18" ht="18" x14ac:dyDescent="0.35">
      <c r="A96" s="8" t="s">
        <v>9</v>
      </c>
      <c r="B96" s="10" t="s">
        <v>8</v>
      </c>
      <c r="C96" s="8"/>
      <c r="D96" s="8"/>
      <c r="E96" s="6" t="s">
        <v>7</v>
      </c>
      <c r="F96" s="6">
        <v>826</v>
      </c>
      <c r="G96" s="6">
        <v>177</v>
      </c>
      <c r="H96" s="6">
        <v>192</v>
      </c>
      <c r="I96" s="9">
        <v>0.92850510677808729</v>
      </c>
      <c r="J96" s="9" t="s">
        <v>0</v>
      </c>
      <c r="K96" s="6">
        <v>36</v>
      </c>
      <c r="L96" s="6">
        <v>20</v>
      </c>
      <c r="M96" s="7">
        <v>36.333333333333336</v>
      </c>
      <c r="N96" s="7">
        <v>33.73568554627051</v>
      </c>
      <c r="O96" s="6">
        <v>4</v>
      </c>
      <c r="P96" s="5">
        <v>3.4085827425321895</v>
      </c>
      <c r="Q96" s="4">
        <v>1.0877104683888916</v>
      </c>
      <c r="R96" s="3">
        <v>298</v>
      </c>
    </row>
    <row r="97" spans="1:18" ht="18" x14ac:dyDescent="0.35">
      <c r="A97" s="8" t="s">
        <v>6</v>
      </c>
      <c r="B97" s="10" t="s">
        <v>5</v>
      </c>
      <c r="C97" s="8"/>
      <c r="D97" s="8"/>
      <c r="E97" s="6" t="s">
        <v>4</v>
      </c>
      <c r="F97" s="6"/>
      <c r="G97" s="6">
        <v>165</v>
      </c>
      <c r="H97" s="6">
        <v>180</v>
      </c>
      <c r="I97" s="9">
        <v>0.93896713615023475</v>
      </c>
      <c r="J97" s="9" t="s">
        <v>0</v>
      </c>
      <c r="K97" s="6"/>
      <c r="L97" s="6"/>
      <c r="M97" s="7" t="s">
        <v>2</v>
      </c>
      <c r="N97" s="7" t="s">
        <v>0</v>
      </c>
      <c r="O97" s="6" t="s">
        <v>0</v>
      </c>
      <c r="P97" s="5" t="s">
        <v>0</v>
      </c>
      <c r="Q97" s="4" t="s">
        <v>0</v>
      </c>
      <c r="R97" s="3" t="s">
        <v>0</v>
      </c>
    </row>
    <row r="98" spans="1:18" ht="18" x14ac:dyDescent="0.35">
      <c r="A98" s="8" t="s">
        <v>3</v>
      </c>
      <c r="B98" s="10" t="s">
        <v>2</v>
      </c>
      <c r="C98" s="8"/>
      <c r="D98" s="8"/>
      <c r="E98" s="6" t="s">
        <v>1</v>
      </c>
      <c r="F98" s="6">
        <v>119</v>
      </c>
      <c r="G98" s="6">
        <v>107</v>
      </c>
      <c r="H98" s="6">
        <v>122</v>
      </c>
      <c r="I98" s="9" t="s">
        <v>0</v>
      </c>
      <c r="J98" s="9">
        <v>0.97847358121330719</v>
      </c>
      <c r="K98" s="6"/>
      <c r="L98" s="6"/>
      <c r="M98" s="7" t="s">
        <v>2</v>
      </c>
      <c r="N98" s="7" t="s">
        <v>0</v>
      </c>
      <c r="O98" s="6" t="s">
        <v>0</v>
      </c>
      <c r="P98" s="5" t="s">
        <v>0</v>
      </c>
      <c r="Q98" s="4" t="s">
        <v>0</v>
      </c>
      <c r="R98" s="3" t="s">
        <v>0</v>
      </c>
    </row>
    <row r="99" spans="1:18" ht="31.8" thickBot="1" x14ac:dyDescent="0.65">
      <c r="A99" s="78" t="s">
        <v>133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46"/>
      <c r="Q99" s="46"/>
      <c r="R99" s="25"/>
    </row>
    <row r="100" spans="1:18" ht="18" x14ac:dyDescent="0.35">
      <c r="A100" s="79" t="s">
        <v>145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47"/>
      <c r="Q100" s="47"/>
      <c r="R100" s="43"/>
    </row>
    <row r="101" spans="1:18" ht="16.2" thickBot="1" x14ac:dyDescent="0.35">
      <c r="A101" s="81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48"/>
      <c r="Q101" s="48"/>
      <c r="R101" s="45"/>
    </row>
    <row r="102" spans="1:18" ht="44.4" thickBot="1" x14ac:dyDescent="0.4">
      <c r="A102" s="38" t="s">
        <v>38</v>
      </c>
      <c r="B102" s="38" t="s">
        <v>37</v>
      </c>
      <c r="C102" s="39" t="s">
        <v>34</v>
      </c>
      <c r="D102" s="39" t="s">
        <v>33</v>
      </c>
      <c r="E102" s="39" t="s">
        <v>147</v>
      </c>
      <c r="F102" s="39" t="s">
        <v>148</v>
      </c>
      <c r="G102" s="39" t="s">
        <v>149</v>
      </c>
      <c r="H102" s="39" t="s">
        <v>150</v>
      </c>
      <c r="I102" s="39" t="s">
        <v>151</v>
      </c>
      <c r="J102" s="39" t="s">
        <v>152</v>
      </c>
      <c r="K102" s="39" t="s">
        <v>153</v>
      </c>
      <c r="M102" s="39" t="s">
        <v>141</v>
      </c>
      <c r="N102" s="40" t="s">
        <v>142</v>
      </c>
      <c r="O102" s="41" t="s">
        <v>144</v>
      </c>
      <c r="P102" s="15" t="s">
        <v>143</v>
      </c>
      <c r="Q102" s="35" t="s">
        <v>146</v>
      </c>
      <c r="R102" s="13"/>
    </row>
    <row r="103" spans="1:18" ht="18.600000000000001" thickTop="1" x14ac:dyDescent="0.35">
      <c r="A103" s="8" t="s">
        <v>22</v>
      </c>
      <c r="B103" s="8" t="s">
        <v>21</v>
      </c>
      <c r="C103" s="6" t="s">
        <v>10</v>
      </c>
      <c r="D103" s="6">
        <v>2792</v>
      </c>
      <c r="E103" s="6" t="s">
        <v>0</v>
      </c>
      <c r="F103" s="6" t="s">
        <v>0</v>
      </c>
      <c r="G103" s="6">
        <v>1</v>
      </c>
      <c r="H103" s="6">
        <v>3</v>
      </c>
      <c r="I103" s="6">
        <v>1</v>
      </c>
      <c r="J103" s="6">
        <v>2</v>
      </c>
      <c r="K103" s="6">
        <v>1</v>
      </c>
      <c r="L103" s="6"/>
      <c r="M103" s="37">
        <f>COUNT(E103:K103)</f>
        <v>5</v>
      </c>
      <c r="N103" s="7">
        <f>SUM(E103:K103)</f>
        <v>8</v>
      </c>
      <c r="O103" s="37"/>
      <c r="P103" s="12">
        <f>N103/M103</f>
        <v>1.6</v>
      </c>
      <c r="Q103" s="36">
        <v>1</v>
      </c>
      <c r="R103" s="3"/>
    </row>
    <row r="104" spans="1:18" ht="18" x14ac:dyDescent="0.35">
      <c r="A104" s="8" t="s">
        <v>20</v>
      </c>
      <c r="B104" s="8" t="s">
        <v>19</v>
      </c>
      <c r="C104" s="6" t="s">
        <v>10</v>
      </c>
      <c r="D104" s="6">
        <v>1024</v>
      </c>
      <c r="E104" s="6">
        <v>1</v>
      </c>
      <c r="F104" s="6">
        <v>2</v>
      </c>
      <c r="G104" s="6">
        <v>3</v>
      </c>
      <c r="H104" s="6" t="s">
        <v>0</v>
      </c>
      <c r="I104" s="6" t="s">
        <v>0</v>
      </c>
      <c r="J104" s="6" t="s">
        <v>0</v>
      </c>
      <c r="K104" s="6" t="s">
        <v>0</v>
      </c>
      <c r="L104" s="6"/>
      <c r="M104" s="37">
        <f t="shared" ref="M104:M109" si="0">COUNT(E104:K104)</f>
        <v>3</v>
      </c>
      <c r="N104" s="7">
        <f t="shared" ref="N104:N109" si="1">SUM(E104:K104)</f>
        <v>6</v>
      </c>
      <c r="O104" s="37"/>
      <c r="P104" s="5"/>
      <c r="Q104" s="36"/>
      <c r="R104" s="3"/>
    </row>
    <row r="105" spans="1:18" ht="18" x14ac:dyDescent="0.35">
      <c r="A105" s="8" t="s">
        <v>18</v>
      </c>
      <c r="B105" s="8" t="s">
        <v>17</v>
      </c>
      <c r="C105" s="6" t="s">
        <v>10</v>
      </c>
      <c r="D105" s="6">
        <v>1742</v>
      </c>
      <c r="E105" s="6">
        <v>2.5</v>
      </c>
      <c r="F105" s="6">
        <v>2.5</v>
      </c>
      <c r="G105" s="6">
        <v>4</v>
      </c>
      <c r="H105" s="6">
        <v>2</v>
      </c>
      <c r="I105" s="6">
        <v>2</v>
      </c>
      <c r="J105" s="6">
        <v>3</v>
      </c>
      <c r="K105" s="6">
        <v>3</v>
      </c>
      <c r="L105" s="6"/>
      <c r="M105" s="37">
        <f t="shared" si="0"/>
        <v>7</v>
      </c>
      <c r="N105" s="7">
        <f t="shared" si="1"/>
        <v>19</v>
      </c>
      <c r="O105" s="37">
        <f t="shared" ref="O105:O109" si="2">MAX(E105:K105)</f>
        <v>4</v>
      </c>
      <c r="P105" s="5">
        <f>15/6</f>
        <v>2.5</v>
      </c>
      <c r="Q105" s="36">
        <v>3</v>
      </c>
      <c r="R105" s="3"/>
    </row>
    <row r="106" spans="1:18" ht="18" x14ac:dyDescent="0.35">
      <c r="A106" s="8" t="s">
        <v>16</v>
      </c>
      <c r="B106" s="8" t="s">
        <v>15</v>
      </c>
      <c r="C106" s="6" t="s">
        <v>10</v>
      </c>
      <c r="D106" s="6">
        <v>3511</v>
      </c>
      <c r="E106" s="6">
        <v>5</v>
      </c>
      <c r="F106" s="6">
        <v>1</v>
      </c>
      <c r="G106" s="6">
        <v>2</v>
      </c>
      <c r="H106" s="6">
        <v>1</v>
      </c>
      <c r="I106" s="6">
        <v>3</v>
      </c>
      <c r="J106" s="6">
        <v>1</v>
      </c>
      <c r="K106" s="6">
        <v>2</v>
      </c>
      <c r="L106" s="6"/>
      <c r="M106" s="37">
        <f t="shared" si="0"/>
        <v>7</v>
      </c>
      <c r="N106" s="7">
        <f t="shared" si="1"/>
        <v>15</v>
      </c>
      <c r="O106" s="37">
        <f t="shared" si="2"/>
        <v>5</v>
      </c>
      <c r="P106" s="5">
        <f>10/6</f>
        <v>1.6666666666666667</v>
      </c>
      <c r="Q106" s="36">
        <v>2</v>
      </c>
      <c r="R106" s="3"/>
    </row>
    <row r="107" spans="1:18" ht="18" x14ac:dyDescent="0.35">
      <c r="A107" s="8" t="s">
        <v>14</v>
      </c>
      <c r="B107" s="8" t="s">
        <v>13</v>
      </c>
      <c r="C107" s="6" t="s">
        <v>10</v>
      </c>
      <c r="D107" s="6">
        <v>1248</v>
      </c>
      <c r="E107" s="6">
        <v>3</v>
      </c>
      <c r="F107" s="6" t="s">
        <v>0</v>
      </c>
      <c r="G107" s="6" t="s">
        <v>0</v>
      </c>
      <c r="H107" s="6" t="s">
        <v>0</v>
      </c>
      <c r="I107" s="6" t="s">
        <v>0</v>
      </c>
      <c r="J107" s="6" t="s">
        <v>0</v>
      </c>
      <c r="K107" s="6" t="s">
        <v>0</v>
      </c>
      <c r="L107" s="6"/>
      <c r="M107" s="37">
        <f t="shared" si="0"/>
        <v>1</v>
      </c>
      <c r="N107" s="7">
        <f t="shared" si="1"/>
        <v>3</v>
      </c>
      <c r="O107" s="37"/>
      <c r="P107" s="5"/>
      <c r="Q107" s="36"/>
      <c r="R107" s="3"/>
    </row>
    <row r="108" spans="1:18" ht="18" x14ac:dyDescent="0.35">
      <c r="A108" s="8" t="s">
        <v>12</v>
      </c>
      <c r="B108" s="8" t="s">
        <v>11</v>
      </c>
      <c r="C108" s="6" t="s">
        <v>10</v>
      </c>
      <c r="D108" s="6"/>
      <c r="E108" s="6" t="s">
        <v>0</v>
      </c>
      <c r="F108" s="6" t="s">
        <v>0</v>
      </c>
      <c r="G108" s="6" t="s">
        <v>0</v>
      </c>
      <c r="H108" s="6" t="s">
        <v>0</v>
      </c>
      <c r="I108" s="6" t="s">
        <v>0</v>
      </c>
      <c r="J108" s="6" t="s">
        <v>0</v>
      </c>
      <c r="K108" s="6" t="s">
        <v>0</v>
      </c>
      <c r="L108" s="6"/>
      <c r="M108" s="37"/>
      <c r="N108" s="7"/>
      <c r="O108" s="37"/>
      <c r="P108" s="5"/>
      <c r="Q108" s="36"/>
      <c r="R108" s="3"/>
    </row>
    <row r="109" spans="1:18" ht="18" x14ac:dyDescent="0.35">
      <c r="A109" s="8" t="s">
        <v>9</v>
      </c>
      <c r="B109" s="10" t="s">
        <v>8</v>
      </c>
      <c r="C109" s="6" t="s">
        <v>7</v>
      </c>
      <c r="D109" s="6">
        <v>826</v>
      </c>
      <c r="E109" s="6">
        <v>2</v>
      </c>
      <c r="F109" s="6">
        <v>3</v>
      </c>
      <c r="G109" s="6">
        <v>3.25</v>
      </c>
      <c r="H109" s="6">
        <v>4</v>
      </c>
      <c r="I109" s="6">
        <v>4</v>
      </c>
      <c r="J109" s="6">
        <v>4</v>
      </c>
      <c r="K109" s="6">
        <v>4</v>
      </c>
      <c r="L109" s="6"/>
      <c r="M109" s="37">
        <f t="shared" si="0"/>
        <v>7</v>
      </c>
      <c r="N109" s="7">
        <f t="shared" si="1"/>
        <v>24.25</v>
      </c>
      <c r="O109" s="37">
        <f t="shared" si="2"/>
        <v>4</v>
      </c>
      <c r="P109" s="5">
        <f>20.25/6</f>
        <v>3.375</v>
      </c>
      <c r="Q109" s="36">
        <v>4</v>
      </c>
      <c r="R109" s="3"/>
    </row>
    <row r="110" spans="1:18" ht="18" x14ac:dyDescent="0.35">
      <c r="A110" s="8" t="s">
        <v>6</v>
      </c>
      <c r="B110" s="10" t="s">
        <v>5</v>
      </c>
      <c r="C110" s="6" t="s">
        <v>4</v>
      </c>
      <c r="D110" s="6"/>
      <c r="E110" s="6" t="s">
        <v>0</v>
      </c>
      <c r="F110" s="6" t="s">
        <v>0</v>
      </c>
      <c r="G110" s="6" t="s">
        <v>0</v>
      </c>
      <c r="H110" s="6" t="s">
        <v>0</v>
      </c>
      <c r="I110" s="6" t="s">
        <v>0</v>
      </c>
      <c r="J110" s="6" t="s">
        <v>0</v>
      </c>
      <c r="K110" s="6" t="s">
        <v>0</v>
      </c>
      <c r="L110" s="6"/>
      <c r="M110" s="7"/>
      <c r="N110" s="7"/>
      <c r="O110" s="6" t="s">
        <v>0</v>
      </c>
      <c r="P110" s="5" t="s">
        <v>0</v>
      </c>
      <c r="Q110" s="4" t="s">
        <v>0</v>
      </c>
      <c r="R110" s="3" t="s">
        <v>0</v>
      </c>
    </row>
    <row r="111" spans="1:18" ht="18" x14ac:dyDescent="0.35">
      <c r="A111" s="8" t="s">
        <v>3</v>
      </c>
      <c r="B111" s="10" t="s">
        <v>2</v>
      </c>
      <c r="C111" s="6" t="s">
        <v>1</v>
      </c>
      <c r="D111" s="6">
        <v>119</v>
      </c>
      <c r="E111" s="6" t="s">
        <v>0</v>
      </c>
      <c r="F111" s="6" t="s">
        <v>0</v>
      </c>
      <c r="G111" s="6" t="s">
        <v>0</v>
      </c>
      <c r="H111" s="6" t="s">
        <v>0</v>
      </c>
      <c r="I111" s="6" t="s">
        <v>0</v>
      </c>
      <c r="J111" s="6" t="s">
        <v>0</v>
      </c>
      <c r="K111" s="6" t="s">
        <v>0</v>
      </c>
      <c r="L111" s="6"/>
      <c r="M111" s="7"/>
      <c r="N111" s="7" t="s">
        <v>0</v>
      </c>
      <c r="O111" s="6" t="s">
        <v>0</v>
      </c>
      <c r="P111" s="5" t="s">
        <v>0</v>
      </c>
      <c r="Q111" s="4" t="s">
        <v>0</v>
      </c>
      <c r="R111" s="3" t="s">
        <v>0</v>
      </c>
    </row>
  </sheetData>
  <mergeCells count="45">
    <mergeCell ref="A99:O99"/>
    <mergeCell ref="A100:O100"/>
    <mergeCell ref="A101:O101"/>
    <mergeCell ref="A57:O57"/>
    <mergeCell ref="A58:O58"/>
    <mergeCell ref="A59:O59"/>
    <mergeCell ref="G60:H60"/>
    <mergeCell ref="I60:J60"/>
    <mergeCell ref="K60:L60"/>
    <mergeCell ref="A71:O71"/>
    <mergeCell ref="A72:O72"/>
    <mergeCell ref="A73:O73"/>
    <mergeCell ref="G74:H74"/>
    <mergeCell ref="I74:J74"/>
    <mergeCell ref="K74:L74"/>
    <mergeCell ref="A85:O85"/>
    <mergeCell ref="A43:O43"/>
    <mergeCell ref="A44:O44"/>
    <mergeCell ref="A45:O45"/>
    <mergeCell ref="G46:H46"/>
    <mergeCell ref="I46:J46"/>
    <mergeCell ref="K46:L46"/>
    <mergeCell ref="A15:O15"/>
    <mergeCell ref="A16:O16"/>
    <mergeCell ref="A17:O17"/>
    <mergeCell ref="G18:H18"/>
    <mergeCell ref="I18:J18"/>
    <mergeCell ref="K18:L18"/>
    <mergeCell ref="A1:O1"/>
    <mergeCell ref="A2:O2"/>
    <mergeCell ref="A3:O3"/>
    <mergeCell ref="G4:H4"/>
    <mergeCell ref="I4:J4"/>
    <mergeCell ref="K4:L4"/>
    <mergeCell ref="A29:O29"/>
    <mergeCell ref="A30:O30"/>
    <mergeCell ref="A31:O31"/>
    <mergeCell ref="G32:H32"/>
    <mergeCell ref="I32:J32"/>
    <mergeCell ref="K32:L32"/>
    <mergeCell ref="A86:O86"/>
    <mergeCell ref="A87:O87"/>
    <mergeCell ref="G88:H88"/>
    <mergeCell ref="I88:J88"/>
    <mergeCell ref="K88:L88"/>
  </mergeCells>
  <printOptions horizontalCentered="1" verticalCentered="1"/>
  <pageMargins left="0.2" right="0.2" top="0.75" bottom="0.5" header="0.3" footer="0.05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M111"/>
  <sheetViews>
    <sheetView topLeftCell="A92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12" width="9.332031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78" t="s">
        <v>111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25"/>
      <c r="Q1" s="25"/>
      <c r="R1" s="25"/>
    </row>
    <row r="2" spans="1:39" s="2" customFormat="1" ht="18.600000000000001" thickBot="1" x14ac:dyDescent="0.4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7" t="s">
        <v>45</v>
      </c>
      <c r="H4" s="77"/>
      <c r="I4" s="77" t="s">
        <v>44</v>
      </c>
      <c r="J4" s="77"/>
      <c r="K4" s="77" t="s">
        <v>43</v>
      </c>
      <c r="L4" s="77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73</v>
      </c>
      <c r="B6" s="8" t="s">
        <v>72</v>
      </c>
      <c r="C6" s="8"/>
      <c r="D6" s="8"/>
      <c r="E6" s="10" t="s">
        <v>71</v>
      </c>
      <c r="F6" s="6">
        <v>75</v>
      </c>
      <c r="G6" s="6">
        <v>208</v>
      </c>
      <c r="H6" s="6">
        <v>223</v>
      </c>
      <c r="I6" s="9">
        <v>0.90252707581227432</v>
      </c>
      <c r="J6" s="9" t="s">
        <v>0</v>
      </c>
      <c r="K6" s="26">
        <v>19</v>
      </c>
      <c r="L6" s="6">
        <v>31</v>
      </c>
      <c r="M6" s="7">
        <v>19.516666666666666</v>
      </c>
      <c r="N6" s="7">
        <v>17.614320096269552</v>
      </c>
      <c r="O6" s="6">
        <v>3</v>
      </c>
      <c r="P6" s="12">
        <v>1.314760624903915</v>
      </c>
      <c r="Q6" s="4">
        <v>0.17211933536817625</v>
      </c>
      <c r="R6" s="3">
        <v>297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70</v>
      </c>
      <c r="B7" s="8" t="s">
        <v>69</v>
      </c>
      <c r="C7" s="8"/>
      <c r="D7" s="8"/>
      <c r="E7" s="10" t="s">
        <v>68</v>
      </c>
      <c r="F7" s="6">
        <v>1183</v>
      </c>
      <c r="G7" s="6">
        <v>215</v>
      </c>
      <c r="H7" s="6">
        <v>230</v>
      </c>
      <c r="I7" s="9">
        <v>0.89686098654708524</v>
      </c>
      <c r="J7" s="9" t="s">
        <v>0</v>
      </c>
      <c r="K7" s="26">
        <v>20</v>
      </c>
      <c r="L7" s="6">
        <v>21</v>
      </c>
      <c r="M7" s="7">
        <v>20.350000000000001</v>
      </c>
      <c r="N7" s="7">
        <v>18.251121076233186</v>
      </c>
      <c r="O7" s="6">
        <v>4</v>
      </c>
      <c r="P7" s="5">
        <v>1.9515616048675497</v>
      </c>
      <c r="Q7" s="4">
        <v>0.63680097996363472</v>
      </c>
      <c r="R7" s="3">
        <v>349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67</v>
      </c>
      <c r="B8" s="8" t="s">
        <v>66</v>
      </c>
      <c r="C8" s="8"/>
      <c r="D8" s="8"/>
      <c r="E8" s="10" t="s">
        <v>65</v>
      </c>
      <c r="F8" s="6">
        <v>14755</v>
      </c>
      <c r="G8" s="6">
        <v>218</v>
      </c>
      <c r="H8" s="6">
        <v>233</v>
      </c>
      <c r="I8" s="9">
        <v>0.89445438282647582</v>
      </c>
      <c r="J8" s="9" t="s">
        <v>0</v>
      </c>
      <c r="K8" s="26"/>
      <c r="L8" s="6"/>
      <c r="M8" s="7" t="s">
        <v>2</v>
      </c>
      <c r="N8" s="7" t="s">
        <v>0</v>
      </c>
      <c r="O8" s="6" t="s">
        <v>0</v>
      </c>
      <c r="P8" s="5" t="s">
        <v>0</v>
      </c>
      <c r="Q8" s="4" t="s">
        <v>0</v>
      </c>
      <c r="R8" s="3" t="s"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64</v>
      </c>
      <c r="B9" s="8" t="s">
        <v>63</v>
      </c>
      <c r="C9" s="8"/>
      <c r="D9" s="8"/>
      <c r="E9" s="10" t="s">
        <v>60</v>
      </c>
      <c r="F9" s="6">
        <v>1776</v>
      </c>
      <c r="G9" s="6">
        <v>218</v>
      </c>
      <c r="H9" s="6">
        <v>233</v>
      </c>
      <c r="I9" s="9">
        <v>0.89445438282647582</v>
      </c>
      <c r="J9" s="9" t="s">
        <v>0</v>
      </c>
      <c r="K9" s="26"/>
      <c r="L9" s="6"/>
      <c r="M9" s="7" t="s">
        <v>2</v>
      </c>
      <c r="N9" s="7" t="s">
        <v>0</v>
      </c>
      <c r="O9" s="6" t="s">
        <v>0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62</v>
      </c>
      <c r="B10" s="8" t="s">
        <v>61</v>
      </c>
      <c r="C10" s="8"/>
      <c r="D10" s="8"/>
      <c r="E10" s="10" t="s">
        <v>60</v>
      </c>
      <c r="F10" s="6">
        <v>556</v>
      </c>
      <c r="G10" s="6">
        <v>218</v>
      </c>
      <c r="H10" s="6">
        <v>233</v>
      </c>
      <c r="I10" s="9">
        <v>0.89445438282647582</v>
      </c>
      <c r="J10" s="9" t="s">
        <v>0</v>
      </c>
      <c r="K10" s="26"/>
      <c r="L10" s="6"/>
      <c r="M10" s="7" t="s">
        <v>2</v>
      </c>
      <c r="N10" s="7" t="s">
        <v>0</v>
      </c>
      <c r="O10" s="6" t="s">
        <v>0</v>
      </c>
      <c r="P10" s="5" t="s">
        <v>0</v>
      </c>
      <c r="Q10" s="4" t="s">
        <v>0</v>
      </c>
      <c r="R10" s="3" t="s"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59</v>
      </c>
      <c r="B11" s="8" t="s">
        <v>58</v>
      </c>
      <c r="C11" s="8"/>
      <c r="D11" s="8"/>
      <c r="E11" s="10" t="s">
        <v>55</v>
      </c>
      <c r="F11" s="6">
        <v>212</v>
      </c>
      <c r="G11" s="6">
        <v>220</v>
      </c>
      <c r="H11" s="6">
        <v>235</v>
      </c>
      <c r="I11" s="9">
        <v>0.8928571428571429</v>
      </c>
      <c r="J11" s="9" t="s">
        <v>0</v>
      </c>
      <c r="K11" s="26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57</v>
      </c>
      <c r="B12" s="8" t="s">
        <v>56</v>
      </c>
      <c r="C12" s="8"/>
      <c r="D12" s="8"/>
      <c r="E12" s="10" t="s">
        <v>55</v>
      </c>
      <c r="F12" s="6">
        <v>330</v>
      </c>
      <c r="G12" s="6">
        <v>220</v>
      </c>
      <c r="H12" s="6">
        <v>235</v>
      </c>
      <c r="I12" s="9" t="s">
        <v>0</v>
      </c>
      <c r="J12" s="9">
        <v>0.88105726872246692</v>
      </c>
      <c r="K12" s="26">
        <v>18</v>
      </c>
      <c r="L12" s="6">
        <v>30</v>
      </c>
      <c r="M12" s="7">
        <v>18.5</v>
      </c>
      <c r="N12" s="7">
        <v>16.299559471365637</v>
      </c>
      <c r="O12" s="6">
        <v>1</v>
      </c>
      <c r="P12" s="5">
        <v>0</v>
      </c>
      <c r="Q12" s="4"/>
      <c r="R12" s="3">
        <v>235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19.5" customHeight="1" x14ac:dyDescent="0.35">
      <c r="A13" s="8" t="s">
        <v>54</v>
      </c>
      <c r="B13" s="8" t="s">
        <v>53</v>
      </c>
      <c r="C13" s="8"/>
      <c r="D13" s="8"/>
      <c r="E13" s="10" t="s">
        <v>52</v>
      </c>
      <c r="F13" s="6">
        <v>6</v>
      </c>
      <c r="G13" s="6">
        <v>223</v>
      </c>
      <c r="H13" s="6">
        <v>238</v>
      </c>
      <c r="I13" s="9" t="s">
        <v>0</v>
      </c>
      <c r="J13" s="9">
        <v>0.87873462214411246</v>
      </c>
      <c r="K13" s="26"/>
      <c r="L13" s="6"/>
      <c r="M13" s="7" t="s">
        <v>2</v>
      </c>
      <c r="N13" s="7" t="s">
        <v>0</v>
      </c>
      <c r="O13" s="6" t="s">
        <v>0</v>
      </c>
      <c r="P13" s="5" t="s">
        <v>0</v>
      </c>
      <c r="Q13" s="4" t="s">
        <v>0</v>
      </c>
      <c r="R13" s="3" t="s">
        <v>0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19.5" customHeight="1" x14ac:dyDescent="0.35">
      <c r="A14" s="8" t="s">
        <v>51</v>
      </c>
      <c r="B14" s="8" t="s">
        <v>50</v>
      </c>
      <c r="C14" s="8"/>
      <c r="D14" s="8"/>
      <c r="E14" s="10" t="s">
        <v>49</v>
      </c>
      <c r="F14" s="6">
        <v>1687</v>
      </c>
      <c r="G14" s="6">
        <v>224</v>
      </c>
      <c r="H14" s="6">
        <v>239</v>
      </c>
      <c r="I14" s="9" t="s">
        <v>0</v>
      </c>
      <c r="J14" s="9">
        <v>0.87796312554872691</v>
      </c>
      <c r="K14" s="26">
        <v>19</v>
      </c>
      <c r="L14" s="6">
        <v>52</v>
      </c>
      <c r="M14" s="7">
        <v>19.866666666666667</v>
      </c>
      <c r="N14" s="7">
        <v>17.442200760901375</v>
      </c>
      <c r="O14" s="6">
        <v>2</v>
      </c>
      <c r="P14" s="5">
        <v>1.1426412895357387</v>
      </c>
      <c r="Q14" s="4">
        <v>1.1426412895357387</v>
      </c>
      <c r="R14" s="3">
        <v>319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30" customHeight="1" x14ac:dyDescent="0.6">
      <c r="A15" s="78" t="s">
        <v>111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25"/>
      <c r="Q15" s="25"/>
      <c r="R15" s="2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30" customHeight="1" thickBot="1" x14ac:dyDescent="0.4">
      <c r="A16" s="75" t="s">
        <v>117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29"/>
      <c r="Q16" s="29"/>
      <c r="R16" s="29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19.5" customHeight="1" thickTop="1" x14ac:dyDescent="0.3">
      <c r="A17" s="76" t="s">
        <v>118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24" t="s">
        <v>27</v>
      </c>
      <c r="Q17" s="24" t="s">
        <v>27</v>
      </c>
      <c r="R17" s="23" t="s">
        <v>46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19.5" customHeight="1" x14ac:dyDescent="0.35">
      <c r="A18" s="22"/>
      <c r="B18" s="22"/>
      <c r="C18" s="21"/>
      <c r="D18" s="21"/>
      <c r="E18" s="21"/>
      <c r="F18" s="21"/>
      <c r="G18" s="77" t="s">
        <v>45</v>
      </c>
      <c r="H18" s="77"/>
      <c r="I18" s="77" t="s">
        <v>44</v>
      </c>
      <c r="J18" s="77"/>
      <c r="K18" s="77" t="s">
        <v>43</v>
      </c>
      <c r="L18" s="77"/>
      <c r="M18" s="17" t="s">
        <v>42</v>
      </c>
      <c r="N18" s="17" t="s">
        <v>41</v>
      </c>
      <c r="O18" s="16"/>
      <c r="P18" s="19" t="s">
        <v>40</v>
      </c>
      <c r="Q18" s="19" t="s">
        <v>40</v>
      </c>
      <c r="R18" s="13" t="s">
        <v>39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Bot="1" x14ac:dyDescent="0.4">
      <c r="A19" s="18" t="s">
        <v>38</v>
      </c>
      <c r="B19" s="18" t="s">
        <v>37</v>
      </c>
      <c r="C19" s="17" t="s">
        <v>36</v>
      </c>
      <c r="D19" s="17" t="s">
        <v>35</v>
      </c>
      <c r="E19" s="17" t="s">
        <v>34</v>
      </c>
      <c r="F19" s="17" t="s">
        <v>33</v>
      </c>
      <c r="G19" s="17" t="s">
        <v>32</v>
      </c>
      <c r="H19" s="17" t="s">
        <v>31</v>
      </c>
      <c r="I19" s="17" t="s">
        <v>32</v>
      </c>
      <c r="J19" s="17" t="s">
        <v>31</v>
      </c>
      <c r="K19" s="17" t="s">
        <v>30</v>
      </c>
      <c r="L19" s="17" t="s">
        <v>29</v>
      </c>
      <c r="M19" s="17" t="s">
        <v>28</v>
      </c>
      <c r="N19" s="17" t="s">
        <v>27</v>
      </c>
      <c r="O19" s="16" t="s">
        <v>26</v>
      </c>
      <c r="P19" s="15" t="s">
        <v>25</v>
      </c>
      <c r="Q19" s="14" t="s">
        <v>24</v>
      </c>
      <c r="R19" s="13" t="s">
        <v>23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thickTop="1" x14ac:dyDescent="0.35">
      <c r="A20" s="8" t="s">
        <v>73</v>
      </c>
      <c r="B20" s="8" t="s">
        <v>72</v>
      </c>
      <c r="C20" s="8"/>
      <c r="D20" s="8"/>
      <c r="E20" s="10" t="s">
        <v>71</v>
      </c>
      <c r="F20" s="6">
        <v>75</v>
      </c>
      <c r="G20" s="6">
        <v>208</v>
      </c>
      <c r="H20" s="6">
        <v>223</v>
      </c>
      <c r="I20" s="9">
        <v>0.90252707581227432</v>
      </c>
      <c r="J20" s="9" t="s">
        <v>0</v>
      </c>
      <c r="K20" s="26">
        <v>76</v>
      </c>
      <c r="L20" s="6">
        <v>7</v>
      </c>
      <c r="M20" s="7">
        <v>76.11666666666666</v>
      </c>
      <c r="N20" s="7">
        <v>68.697352587244268</v>
      </c>
      <c r="O20" s="6">
        <v>2</v>
      </c>
      <c r="P20" s="12">
        <v>2.0453186393367417</v>
      </c>
      <c r="Q20" s="4">
        <v>2.0453186393367417</v>
      </c>
      <c r="R20" s="3">
        <v>242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70</v>
      </c>
      <c r="B21" s="8" t="s">
        <v>69</v>
      </c>
      <c r="C21" s="8"/>
      <c r="D21" s="8"/>
      <c r="E21" s="10" t="s">
        <v>68</v>
      </c>
      <c r="F21" s="6">
        <v>1183</v>
      </c>
      <c r="G21" s="6">
        <v>215</v>
      </c>
      <c r="H21" s="6">
        <v>230</v>
      </c>
      <c r="I21" s="9">
        <v>0.89686098654708524</v>
      </c>
      <c r="J21" s="9" t="s">
        <v>0</v>
      </c>
      <c r="K21" s="26">
        <v>78</v>
      </c>
      <c r="L21" s="6">
        <v>16</v>
      </c>
      <c r="M21" s="7">
        <v>78.266666666666666</v>
      </c>
      <c r="N21" s="7">
        <v>70.194319880418533</v>
      </c>
      <c r="O21" s="6">
        <v>4</v>
      </c>
      <c r="P21" s="5">
        <v>3.5422859325110068</v>
      </c>
      <c r="Q21" s="4">
        <v>0.81105996852426188</v>
      </c>
      <c r="R21" s="3">
        <v>274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67</v>
      </c>
      <c r="B22" s="8" t="s">
        <v>66</v>
      </c>
      <c r="C22" s="8"/>
      <c r="D22" s="8"/>
      <c r="E22" s="10" t="s">
        <v>65</v>
      </c>
      <c r="F22" s="6">
        <v>14755</v>
      </c>
      <c r="G22" s="6">
        <v>218</v>
      </c>
      <c r="H22" s="6">
        <v>233</v>
      </c>
      <c r="I22" s="9">
        <v>0.89445438282647582</v>
      </c>
      <c r="J22" s="9" t="s">
        <v>0</v>
      </c>
      <c r="K22" s="26"/>
      <c r="L22" s="6"/>
      <c r="M22" s="7" t="s">
        <v>2</v>
      </c>
      <c r="N22" s="7" t="s">
        <v>0</v>
      </c>
      <c r="O22" s="6" t="s">
        <v>0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64</v>
      </c>
      <c r="B23" s="8" t="s">
        <v>63</v>
      </c>
      <c r="C23" s="8"/>
      <c r="D23" s="8"/>
      <c r="E23" s="10" t="s">
        <v>60</v>
      </c>
      <c r="F23" s="6">
        <v>1776</v>
      </c>
      <c r="G23" s="6">
        <v>218</v>
      </c>
      <c r="H23" s="6">
        <v>233</v>
      </c>
      <c r="I23" s="9">
        <v>0.89445438282647582</v>
      </c>
      <c r="J23" s="9" t="s">
        <v>0</v>
      </c>
      <c r="K23" s="26"/>
      <c r="L23" s="6"/>
      <c r="M23" s="7" t="s">
        <v>2</v>
      </c>
      <c r="N23" s="7" t="s">
        <v>0</v>
      </c>
      <c r="O23" s="6" t="s">
        <v>0</v>
      </c>
      <c r="P23" s="5" t="s">
        <v>0</v>
      </c>
      <c r="Q23" s="4" t="s">
        <v>0</v>
      </c>
      <c r="R23" s="3" t="s">
        <v>0</v>
      </c>
    </row>
    <row r="24" spans="1:39" ht="19.5" customHeight="1" x14ac:dyDescent="0.35">
      <c r="A24" s="8" t="s">
        <v>62</v>
      </c>
      <c r="B24" s="8" t="s">
        <v>61</v>
      </c>
      <c r="C24" s="8"/>
      <c r="D24" s="8"/>
      <c r="E24" s="10" t="s">
        <v>60</v>
      </c>
      <c r="F24" s="6">
        <v>556</v>
      </c>
      <c r="G24" s="6">
        <v>218</v>
      </c>
      <c r="H24" s="6">
        <v>233</v>
      </c>
      <c r="I24" s="9">
        <v>0.89445438282647582</v>
      </c>
      <c r="J24" s="9" t="s">
        <v>0</v>
      </c>
      <c r="K24" s="26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59</v>
      </c>
      <c r="B25" s="8" t="s">
        <v>58</v>
      </c>
      <c r="C25" s="8"/>
      <c r="D25" s="8"/>
      <c r="E25" s="10" t="s">
        <v>55</v>
      </c>
      <c r="F25" s="6">
        <v>212</v>
      </c>
      <c r="G25" s="6">
        <v>220</v>
      </c>
      <c r="H25" s="6">
        <v>235</v>
      </c>
      <c r="I25" s="9">
        <v>0.8928571428571429</v>
      </c>
      <c r="J25" s="9" t="s">
        <v>0</v>
      </c>
      <c r="K25" s="26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19.5" customHeight="1" x14ac:dyDescent="0.35">
      <c r="A26" s="8" t="s">
        <v>57</v>
      </c>
      <c r="B26" s="8" t="s">
        <v>56</v>
      </c>
      <c r="C26" s="8"/>
      <c r="D26" s="8"/>
      <c r="E26" s="10" t="s">
        <v>55</v>
      </c>
      <c r="F26" s="6">
        <v>330</v>
      </c>
      <c r="G26" s="6">
        <v>220</v>
      </c>
      <c r="H26" s="6">
        <v>235</v>
      </c>
      <c r="I26" s="9" t="s">
        <v>0</v>
      </c>
      <c r="J26" s="9">
        <v>0.88105726872246692</v>
      </c>
      <c r="K26" s="26">
        <v>78</v>
      </c>
      <c r="L26" s="6">
        <v>45</v>
      </c>
      <c r="M26" s="7">
        <v>78.75</v>
      </c>
      <c r="N26" s="7">
        <v>69.383259911894271</v>
      </c>
      <c r="O26" s="6">
        <v>3</v>
      </c>
      <c r="P26" s="5">
        <v>2.7312259639867449</v>
      </c>
      <c r="Q26" s="4">
        <v>0.68590732465000315</v>
      </c>
      <c r="R26" s="3">
        <v>282</v>
      </c>
    </row>
    <row r="27" spans="1:39" ht="19.5" customHeight="1" x14ac:dyDescent="0.35">
      <c r="A27" s="8" t="s">
        <v>54</v>
      </c>
      <c r="B27" s="8" t="s">
        <v>53</v>
      </c>
      <c r="C27" s="8"/>
      <c r="D27" s="8"/>
      <c r="E27" s="10" t="s">
        <v>52</v>
      </c>
      <c r="F27" s="6">
        <v>6</v>
      </c>
      <c r="G27" s="6">
        <v>223</v>
      </c>
      <c r="H27" s="6">
        <v>238</v>
      </c>
      <c r="I27" s="9" t="s">
        <v>0</v>
      </c>
      <c r="J27" s="9">
        <v>0.87873462214411246</v>
      </c>
      <c r="K27" s="26"/>
      <c r="L27" s="6"/>
      <c r="M27" s="7" t="s">
        <v>2</v>
      </c>
      <c r="N27" s="7" t="s">
        <v>0</v>
      </c>
      <c r="O27" s="6" t="s">
        <v>0</v>
      </c>
      <c r="P27" s="5" t="s">
        <v>0</v>
      </c>
      <c r="Q27" s="4" t="s">
        <v>0</v>
      </c>
      <c r="R27" s="3" t="s">
        <v>0</v>
      </c>
    </row>
    <row r="28" spans="1:39" ht="19.5" customHeight="1" x14ac:dyDescent="0.35">
      <c r="A28" s="8" t="s">
        <v>51</v>
      </c>
      <c r="B28" s="8" t="s">
        <v>50</v>
      </c>
      <c r="C28" s="8"/>
      <c r="D28" s="8"/>
      <c r="E28" s="10" t="s">
        <v>49</v>
      </c>
      <c r="F28" s="6">
        <v>1687</v>
      </c>
      <c r="G28" s="6">
        <v>224</v>
      </c>
      <c r="H28" s="6">
        <v>239</v>
      </c>
      <c r="I28" s="9" t="s">
        <v>0</v>
      </c>
      <c r="J28" s="9">
        <v>0.87796312554872691</v>
      </c>
      <c r="K28" s="26">
        <v>75</v>
      </c>
      <c r="L28" s="6">
        <v>55</v>
      </c>
      <c r="M28" s="7">
        <v>75.916666666666671</v>
      </c>
      <c r="N28" s="7">
        <v>66.652033947907526</v>
      </c>
      <c r="O28" s="6">
        <v>1</v>
      </c>
      <c r="P28" s="5">
        <v>0</v>
      </c>
      <c r="Q28" s="4"/>
      <c r="R28" s="3">
        <v>239</v>
      </c>
    </row>
    <row r="29" spans="1:39" ht="31.2" x14ac:dyDescent="0.6">
      <c r="A29" s="78" t="s">
        <v>111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25"/>
      <c r="Q29" s="25"/>
      <c r="R29" s="25"/>
    </row>
    <row r="30" spans="1:39" ht="18.600000000000001" thickBot="1" x14ac:dyDescent="0.4">
      <c r="A30" s="75" t="s">
        <v>122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29"/>
      <c r="Q30" s="29"/>
      <c r="R30" s="29"/>
    </row>
    <row r="31" spans="1:39" ht="16.2" thickTop="1" x14ac:dyDescent="0.3">
      <c r="A31" s="76" t="s">
        <v>123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24" t="s">
        <v>27</v>
      </c>
      <c r="Q31" s="24" t="s">
        <v>27</v>
      </c>
      <c r="R31" s="23" t="s">
        <v>46</v>
      </c>
    </row>
    <row r="32" spans="1:39" ht="18" x14ac:dyDescent="0.35">
      <c r="A32" s="22"/>
      <c r="B32" s="22"/>
      <c r="C32" s="21"/>
      <c r="D32" s="21"/>
      <c r="E32" s="21"/>
      <c r="F32" s="21"/>
      <c r="G32" s="77" t="s">
        <v>45</v>
      </c>
      <c r="H32" s="77"/>
      <c r="I32" s="77" t="s">
        <v>44</v>
      </c>
      <c r="J32" s="77"/>
      <c r="K32" s="77" t="s">
        <v>43</v>
      </c>
      <c r="L32" s="77"/>
      <c r="M32" s="20" t="s">
        <v>42</v>
      </c>
      <c r="N32" s="20" t="s">
        <v>41</v>
      </c>
      <c r="O32" s="16"/>
      <c r="P32" s="19" t="s">
        <v>40</v>
      </c>
      <c r="Q32" s="19" t="s">
        <v>40</v>
      </c>
      <c r="R32" s="13" t="s">
        <v>39</v>
      </c>
    </row>
    <row r="33" spans="1:18" ht="18.600000000000001" thickBot="1" x14ac:dyDescent="0.4">
      <c r="A33" s="18" t="s">
        <v>38</v>
      </c>
      <c r="B33" s="18" t="s">
        <v>37</v>
      </c>
      <c r="C33" s="20" t="s">
        <v>36</v>
      </c>
      <c r="D33" s="20" t="s">
        <v>35</v>
      </c>
      <c r="E33" s="20" t="s">
        <v>34</v>
      </c>
      <c r="F33" s="20" t="s">
        <v>33</v>
      </c>
      <c r="G33" s="20" t="s">
        <v>32</v>
      </c>
      <c r="H33" s="20" t="s">
        <v>31</v>
      </c>
      <c r="I33" s="20" t="s">
        <v>32</v>
      </c>
      <c r="J33" s="20" t="s">
        <v>31</v>
      </c>
      <c r="K33" s="20" t="s">
        <v>30</v>
      </c>
      <c r="L33" s="20" t="s">
        <v>29</v>
      </c>
      <c r="M33" s="20" t="s">
        <v>28</v>
      </c>
      <c r="N33" s="20" t="s">
        <v>27</v>
      </c>
      <c r="O33" s="16" t="s">
        <v>26</v>
      </c>
      <c r="P33" s="15" t="s">
        <v>25</v>
      </c>
      <c r="Q33" s="14" t="s">
        <v>24</v>
      </c>
      <c r="R33" s="13" t="s">
        <v>23</v>
      </c>
    </row>
    <row r="34" spans="1:18" ht="18.600000000000001" thickTop="1" x14ac:dyDescent="0.35">
      <c r="A34" s="8" t="s">
        <v>73</v>
      </c>
      <c r="B34" s="8" t="s">
        <v>72</v>
      </c>
      <c r="C34" s="8"/>
      <c r="D34" s="8"/>
      <c r="E34" s="10" t="s">
        <v>71</v>
      </c>
      <c r="F34" s="6">
        <v>75</v>
      </c>
      <c r="G34" s="6">
        <v>208</v>
      </c>
      <c r="H34" s="6">
        <v>223</v>
      </c>
      <c r="I34" s="9">
        <v>0.90252707581227432</v>
      </c>
      <c r="J34" s="9" t="s">
        <v>0</v>
      </c>
      <c r="K34" s="26">
        <v>64</v>
      </c>
      <c r="L34" s="6">
        <v>59</v>
      </c>
      <c r="M34" s="7">
        <v>64.983333333333334</v>
      </c>
      <c r="N34" s="7">
        <v>58.649217809867629</v>
      </c>
      <c r="O34" s="6">
        <v>4</v>
      </c>
      <c r="P34" s="12">
        <v>6.9646620555444372</v>
      </c>
      <c r="Q34" s="4">
        <v>0.41133234731257318</v>
      </c>
      <c r="R34" s="3">
        <v>357</v>
      </c>
    </row>
    <row r="35" spans="1:18" ht="18" x14ac:dyDescent="0.35">
      <c r="A35" s="8" t="s">
        <v>70</v>
      </c>
      <c r="B35" s="8" t="s">
        <v>69</v>
      </c>
      <c r="C35" s="8"/>
      <c r="D35" s="8"/>
      <c r="E35" s="10" t="s">
        <v>68</v>
      </c>
      <c r="F35" s="6">
        <v>1183</v>
      </c>
      <c r="G35" s="6">
        <v>215</v>
      </c>
      <c r="H35" s="6">
        <v>230</v>
      </c>
      <c r="I35" s="9">
        <v>0.89686098654708524</v>
      </c>
      <c r="J35" s="9" t="s">
        <v>0</v>
      </c>
      <c r="K35" s="26">
        <v>78</v>
      </c>
      <c r="L35" s="6">
        <v>31</v>
      </c>
      <c r="M35" s="7">
        <v>78.516666666666666</v>
      </c>
      <c r="N35" s="7">
        <v>70.418535127055307</v>
      </c>
      <c r="O35" s="6">
        <v>6</v>
      </c>
      <c r="P35" s="5">
        <v>18.733979372732115</v>
      </c>
      <c r="Q35" s="4">
        <v>3.2392732641379069</v>
      </c>
      <c r="R35" s="3">
        <v>619</v>
      </c>
    </row>
    <row r="36" spans="1:18" ht="18" x14ac:dyDescent="0.35">
      <c r="A36" s="8" t="s">
        <v>67</v>
      </c>
      <c r="B36" s="8" t="s">
        <v>66</v>
      </c>
      <c r="C36" s="8"/>
      <c r="D36" s="8"/>
      <c r="E36" s="10" t="s">
        <v>65</v>
      </c>
      <c r="F36" s="6">
        <v>14755</v>
      </c>
      <c r="G36" s="6">
        <v>218</v>
      </c>
      <c r="H36" s="6">
        <v>233</v>
      </c>
      <c r="I36" s="9">
        <v>0.89445438282647582</v>
      </c>
      <c r="J36" s="9" t="s">
        <v>0</v>
      </c>
      <c r="K36" s="26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64</v>
      </c>
      <c r="B37" s="8" t="s">
        <v>63</v>
      </c>
      <c r="C37" s="8"/>
      <c r="D37" s="8"/>
      <c r="E37" s="10" t="s">
        <v>60</v>
      </c>
      <c r="F37" s="6">
        <v>1776</v>
      </c>
      <c r="G37" s="6">
        <v>218</v>
      </c>
      <c r="H37" s="6">
        <v>233</v>
      </c>
      <c r="I37" s="9">
        <v>0.89445438282647582</v>
      </c>
      <c r="J37" s="9" t="s">
        <v>0</v>
      </c>
      <c r="K37" s="26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18" x14ac:dyDescent="0.35">
      <c r="A38" s="8" t="s">
        <v>62</v>
      </c>
      <c r="B38" s="8" t="s">
        <v>61</v>
      </c>
      <c r="C38" s="8"/>
      <c r="D38" s="8"/>
      <c r="E38" s="10" t="s">
        <v>60</v>
      </c>
      <c r="F38" s="6">
        <v>556</v>
      </c>
      <c r="G38" s="6">
        <v>218</v>
      </c>
      <c r="H38" s="6">
        <v>233</v>
      </c>
      <c r="I38" s="9">
        <v>0.89445438282647582</v>
      </c>
      <c r="J38" s="9" t="s">
        <v>0</v>
      </c>
      <c r="K38" s="26">
        <v>57</v>
      </c>
      <c r="L38" s="6">
        <v>47</v>
      </c>
      <c r="M38" s="7">
        <v>57.783333333333331</v>
      </c>
      <c r="N38" s="7">
        <v>51.684555754323192</v>
      </c>
      <c r="O38" s="6">
        <v>1</v>
      </c>
      <c r="P38" s="5">
        <v>0</v>
      </c>
      <c r="Q38" s="4"/>
      <c r="R38" s="3">
        <v>218</v>
      </c>
    </row>
    <row r="39" spans="1:18" ht="18" x14ac:dyDescent="0.35">
      <c r="A39" s="8" t="s">
        <v>59</v>
      </c>
      <c r="B39" s="8" t="s">
        <v>58</v>
      </c>
      <c r="C39" s="8"/>
      <c r="D39" s="8"/>
      <c r="E39" s="10" t="s">
        <v>55</v>
      </c>
      <c r="F39" s="6">
        <v>212</v>
      </c>
      <c r="G39" s="6">
        <v>220</v>
      </c>
      <c r="H39" s="6">
        <v>235</v>
      </c>
      <c r="I39" s="9">
        <v>0.8928571428571429</v>
      </c>
      <c r="J39" s="9" t="s">
        <v>0</v>
      </c>
      <c r="K39" s="26"/>
      <c r="L39" s="6"/>
      <c r="M39" s="7" t="s">
        <v>2</v>
      </c>
      <c r="N39" s="7" t="s">
        <v>0</v>
      </c>
      <c r="O39" s="6" t="s">
        <v>0</v>
      </c>
      <c r="P39" s="5" t="s">
        <v>0</v>
      </c>
      <c r="Q39" s="4" t="s">
        <v>0</v>
      </c>
      <c r="R39" s="3" t="s">
        <v>0</v>
      </c>
    </row>
    <row r="40" spans="1:18" ht="18" x14ac:dyDescent="0.35">
      <c r="A40" s="8" t="s">
        <v>57</v>
      </c>
      <c r="B40" s="8" t="s">
        <v>56</v>
      </c>
      <c r="C40" s="8"/>
      <c r="D40" s="8"/>
      <c r="E40" s="10" t="s">
        <v>55</v>
      </c>
      <c r="F40" s="6">
        <v>330</v>
      </c>
      <c r="G40" s="6">
        <v>220</v>
      </c>
      <c r="H40" s="6">
        <v>235</v>
      </c>
      <c r="I40" s="9" t="s">
        <v>0</v>
      </c>
      <c r="J40" s="9">
        <v>0.88105726872246692</v>
      </c>
      <c r="K40" s="26">
        <v>66</v>
      </c>
      <c r="L40" s="6">
        <v>6</v>
      </c>
      <c r="M40" s="7">
        <v>66.099999999999994</v>
      </c>
      <c r="N40" s="7">
        <v>58.237885462555056</v>
      </c>
      <c r="O40" s="6">
        <v>3</v>
      </c>
      <c r="P40" s="5">
        <v>6.553329708231864</v>
      </c>
      <c r="Q40" s="4">
        <v>1.0239551142963492</v>
      </c>
      <c r="R40" s="3">
        <v>379</v>
      </c>
    </row>
    <row r="41" spans="1:18" ht="18" x14ac:dyDescent="0.35">
      <c r="A41" s="8" t="s">
        <v>54</v>
      </c>
      <c r="B41" s="8" t="s">
        <v>53</v>
      </c>
      <c r="C41" s="8"/>
      <c r="D41" s="8"/>
      <c r="E41" s="10" t="s">
        <v>52</v>
      </c>
      <c r="F41" s="6">
        <v>6</v>
      </c>
      <c r="G41" s="6">
        <v>223</v>
      </c>
      <c r="H41" s="6">
        <v>238</v>
      </c>
      <c r="I41" s="9" t="s">
        <v>0</v>
      </c>
      <c r="J41" s="9">
        <v>0.87873462214411246</v>
      </c>
      <c r="K41" s="26">
        <v>76</v>
      </c>
      <c r="L41" s="6">
        <v>27</v>
      </c>
      <c r="M41" s="7">
        <v>76.45</v>
      </c>
      <c r="N41" s="7">
        <v>67.1792618629174</v>
      </c>
      <c r="O41" s="6">
        <v>5</v>
      </c>
      <c r="P41" s="5">
        <v>15.494706108594208</v>
      </c>
      <c r="Q41" s="4">
        <v>8.530044053049771</v>
      </c>
      <c r="R41" s="3">
        <v>579</v>
      </c>
    </row>
    <row r="42" spans="1:18" ht="18" x14ac:dyDescent="0.35">
      <c r="A42" s="8" t="s">
        <v>51</v>
      </c>
      <c r="B42" s="8" t="s">
        <v>50</v>
      </c>
      <c r="C42" s="8"/>
      <c r="D42" s="8"/>
      <c r="E42" s="10" t="s">
        <v>49</v>
      </c>
      <c r="F42" s="6">
        <v>1687</v>
      </c>
      <c r="G42" s="6">
        <v>224</v>
      </c>
      <c r="H42" s="6">
        <v>239</v>
      </c>
      <c r="I42" s="9" t="s">
        <v>0</v>
      </c>
      <c r="J42" s="9">
        <v>0.87796312554872691</v>
      </c>
      <c r="K42" s="26">
        <v>65</v>
      </c>
      <c r="L42" s="6">
        <v>10</v>
      </c>
      <c r="M42" s="7">
        <v>65.166666666666671</v>
      </c>
      <c r="N42" s="7">
        <v>57.213930348258707</v>
      </c>
      <c r="O42" s="6">
        <v>2</v>
      </c>
      <c r="P42" s="5">
        <v>5.5293745939355148</v>
      </c>
      <c r="Q42" s="4">
        <v>5.5293745939355148</v>
      </c>
      <c r="R42" s="3">
        <v>361</v>
      </c>
    </row>
    <row r="43" spans="1:18" ht="31.2" x14ac:dyDescent="0.6">
      <c r="A43" s="78" t="s">
        <v>111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25"/>
      <c r="Q43" s="25"/>
      <c r="R43" s="25"/>
    </row>
    <row r="44" spans="1:18" ht="18.600000000000001" thickBot="1" x14ac:dyDescent="0.4">
      <c r="A44" s="75" t="s">
        <v>124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29"/>
      <c r="Q44" s="29"/>
      <c r="R44" s="29"/>
    </row>
    <row r="45" spans="1:18" ht="16.2" thickTop="1" x14ac:dyDescent="0.3">
      <c r="A45" s="76" t="s">
        <v>125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24" t="s">
        <v>27</v>
      </c>
      <c r="Q45" s="24" t="s">
        <v>27</v>
      </c>
      <c r="R45" s="23" t="s">
        <v>46</v>
      </c>
    </row>
    <row r="46" spans="1:18" ht="18" x14ac:dyDescent="0.35">
      <c r="A46" s="22"/>
      <c r="B46" s="22"/>
      <c r="C46" s="21"/>
      <c r="D46" s="21"/>
      <c r="E46" s="21"/>
      <c r="F46" s="21"/>
      <c r="G46" s="77" t="s">
        <v>45</v>
      </c>
      <c r="H46" s="77"/>
      <c r="I46" s="77" t="s">
        <v>44</v>
      </c>
      <c r="J46" s="77"/>
      <c r="K46" s="77" t="s">
        <v>43</v>
      </c>
      <c r="L46" s="77"/>
      <c r="M46" s="33" t="s">
        <v>42</v>
      </c>
      <c r="N46" s="33" t="s">
        <v>41</v>
      </c>
      <c r="O46" s="16"/>
      <c r="P46" s="19" t="s">
        <v>40</v>
      </c>
      <c r="Q46" s="19" t="s">
        <v>40</v>
      </c>
      <c r="R46" s="13" t="s">
        <v>39</v>
      </c>
    </row>
    <row r="47" spans="1:18" ht="18.600000000000001" thickBot="1" x14ac:dyDescent="0.4">
      <c r="A47" s="18" t="s">
        <v>38</v>
      </c>
      <c r="B47" s="18" t="s">
        <v>37</v>
      </c>
      <c r="C47" s="33" t="s">
        <v>36</v>
      </c>
      <c r="D47" s="33" t="s">
        <v>35</v>
      </c>
      <c r="E47" s="33" t="s">
        <v>34</v>
      </c>
      <c r="F47" s="33" t="s">
        <v>33</v>
      </c>
      <c r="G47" s="33" t="s">
        <v>32</v>
      </c>
      <c r="H47" s="33" t="s">
        <v>31</v>
      </c>
      <c r="I47" s="33" t="s">
        <v>32</v>
      </c>
      <c r="J47" s="33" t="s">
        <v>31</v>
      </c>
      <c r="K47" s="33" t="s">
        <v>30</v>
      </c>
      <c r="L47" s="33" t="s">
        <v>29</v>
      </c>
      <c r="M47" s="33" t="s">
        <v>28</v>
      </c>
      <c r="N47" s="33" t="s">
        <v>27</v>
      </c>
      <c r="O47" s="16" t="s">
        <v>26</v>
      </c>
      <c r="P47" s="15" t="s">
        <v>25</v>
      </c>
      <c r="Q47" s="14" t="s">
        <v>24</v>
      </c>
      <c r="R47" s="13" t="s">
        <v>23</v>
      </c>
    </row>
    <row r="48" spans="1:18" ht="18.600000000000001" thickTop="1" x14ac:dyDescent="0.35">
      <c r="A48" s="8" t="s">
        <v>73</v>
      </c>
      <c r="B48" s="8" t="s">
        <v>72</v>
      </c>
      <c r="C48" s="8"/>
      <c r="D48" s="8"/>
      <c r="E48" s="10" t="s">
        <v>71</v>
      </c>
      <c r="F48" s="6">
        <v>75</v>
      </c>
      <c r="G48" s="6">
        <v>208</v>
      </c>
      <c r="H48" s="6">
        <v>223</v>
      </c>
      <c r="I48" s="9">
        <v>0.90252707581227432</v>
      </c>
      <c r="J48" s="9" t="s">
        <v>0</v>
      </c>
      <c r="K48" s="26">
        <v>63</v>
      </c>
      <c r="L48" s="6">
        <v>26</v>
      </c>
      <c r="M48" s="7">
        <v>63.43333333333333</v>
      </c>
      <c r="N48" s="7">
        <v>57.250300842358598</v>
      </c>
      <c r="O48" s="6">
        <v>2</v>
      </c>
      <c r="P48" s="12">
        <v>2.6438607708022488</v>
      </c>
      <c r="Q48" s="4">
        <v>2.6438607708022488</v>
      </c>
      <c r="R48" s="3">
        <v>262</v>
      </c>
    </row>
    <row r="49" spans="1:18" ht="18" x14ac:dyDescent="0.35">
      <c r="A49" s="8" t="s">
        <v>70</v>
      </c>
      <c r="B49" s="8" t="s">
        <v>69</v>
      </c>
      <c r="C49" s="8"/>
      <c r="D49" s="8"/>
      <c r="E49" s="10" t="s">
        <v>68</v>
      </c>
      <c r="F49" s="6">
        <v>1183</v>
      </c>
      <c r="G49" s="6">
        <v>215</v>
      </c>
      <c r="H49" s="6">
        <v>230</v>
      </c>
      <c r="I49" s="9">
        <v>0.89686098654708524</v>
      </c>
      <c r="J49" s="9" t="s">
        <v>0</v>
      </c>
      <c r="K49" s="6" t="s">
        <v>121</v>
      </c>
      <c r="L49" s="6" t="s">
        <v>121</v>
      </c>
      <c r="M49" s="7" t="s">
        <v>2</v>
      </c>
      <c r="N49" s="7" t="s">
        <v>0</v>
      </c>
      <c r="O49" s="6">
        <v>5</v>
      </c>
      <c r="P49" s="5" t="s">
        <v>0</v>
      </c>
      <c r="Q49" s="4" t="s">
        <v>0</v>
      </c>
      <c r="R49" s="3" t="s">
        <v>0</v>
      </c>
    </row>
    <row r="50" spans="1:18" ht="18" x14ac:dyDescent="0.35">
      <c r="A50" s="8" t="s">
        <v>67</v>
      </c>
      <c r="B50" s="8" t="s">
        <v>66</v>
      </c>
      <c r="C50" s="8"/>
      <c r="D50" s="8"/>
      <c r="E50" s="10" t="s">
        <v>65</v>
      </c>
      <c r="F50" s="6">
        <v>14755</v>
      </c>
      <c r="G50" s="6">
        <v>218</v>
      </c>
      <c r="H50" s="6">
        <v>233</v>
      </c>
      <c r="I50" s="9">
        <v>0.89445438282647582</v>
      </c>
      <c r="J50" s="9" t="s">
        <v>0</v>
      </c>
      <c r="K50" s="26"/>
      <c r="L50" s="6"/>
      <c r="M50" s="7" t="s">
        <v>2</v>
      </c>
      <c r="N50" s="7" t="s">
        <v>0</v>
      </c>
      <c r="O50" s="6" t="s">
        <v>0</v>
      </c>
      <c r="P50" s="5" t="s">
        <v>0</v>
      </c>
      <c r="Q50" s="4" t="s">
        <v>0</v>
      </c>
      <c r="R50" s="3" t="s">
        <v>0</v>
      </c>
    </row>
    <row r="51" spans="1:18" ht="18" x14ac:dyDescent="0.35">
      <c r="A51" s="8" t="s">
        <v>64</v>
      </c>
      <c r="B51" s="8" t="s">
        <v>63</v>
      </c>
      <c r="C51" s="8"/>
      <c r="D51" s="8"/>
      <c r="E51" s="10" t="s">
        <v>60</v>
      </c>
      <c r="F51" s="6">
        <v>1776</v>
      </c>
      <c r="G51" s="6">
        <v>218</v>
      </c>
      <c r="H51" s="6">
        <v>233</v>
      </c>
      <c r="I51" s="9">
        <v>0.89445438282647582</v>
      </c>
      <c r="J51" s="9" t="s">
        <v>0</v>
      </c>
      <c r="K51" s="26"/>
      <c r="L51" s="6"/>
      <c r="M51" s="7" t="s">
        <v>2</v>
      </c>
      <c r="N51" s="7" t="s">
        <v>0</v>
      </c>
      <c r="O51" s="6" t="s">
        <v>0</v>
      </c>
      <c r="P51" s="5" t="s">
        <v>0</v>
      </c>
      <c r="Q51" s="4" t="s">
        <v>0</v>
      </c>
      <c r="R51" s="3" t="s">
        <v>0</v>
      </c>
    </row>
    <row r="52" spans="1:18" ht="18" x14ac:dyDescent="0.35">
      <c r="A52" s="8" t="s">
        <v>62</v>
      </c>
      <c r="B52" s="8" t="s">
        <v>61</v>
      </c>
      <c r="C52" s="8"/>
      <c r="D52" s="8"/>
      <c r="E52" s="10" t="s">
        <v>60</v>
      </c>
      <c r="F52" s="6">
        <v>556</v>
      </c>
      <c r="G52" s="6">
        <v>218</v>
      </c>
      <c r="H52" s="6">
        <v>233</v>
      </c>
      <c r="I52" s="9">
        <v>0.89445438282647582</v>
      </c>
      <c r="J52" s="9" t="s">
        <v>0</v>
      </c>
      <c r="K52" s="26">
        <v>61</v>
      </c>
      <c r="L52" s="6">
        <v>3</v>
      </c>
      <c r="M52" s="7">
        <v>61.05</v>
      </c>
      <c r="N52" s="7">
        <v>54.606440071556349</v>
      </c>
      <c r="O52" s="6">
        <v>1</v>
      </c>
      <c r="P52" s="5">
        <v>0</v>
      </c>
      <c r="Q52" s="4"/>
      <c r="R52" s="3">
        <v>218</v>
      </c>
    </row>
    <row r="53" spans="1:18" ht="18" x14ac:dyDescent="0.35">
      <c r="A53" s="8" t="s">
        <v>59</v>
      </c>
      <c r="B53" s="8" t="s">
        <v>58</v>
      </c>
      <c r="C53" s="8"/>
      <c r="D53" s="8"/>
      <c r="E53" s="10" t="s">
        <v>55</v>
      </c>
      <c r="F53" s="6">
        <v>212</v>
      </c>
      <c r="G53" s="6">
        <v>220</v>
      </c>
      <c r="H53" s="6">
        <v>235</v>
      </c>
      <c r="I53" s="9">
        <v>0.8928571428571429</v>
      </c>
      <c r="J53" s="9" t="s">
        <v>0</v>
      </c>
      <c r="K53" s="26"/>
      <c r="L53" s="6"/>
      <c r="M53" s="7" t="s">
        <v>2</v>
      </c>
      <c r="N53" s="7" t="s">
        <v>0</v>
      </c>
      <c r="O53" s="6" t="s">
        <v>0</v>
      </c>
      <c r="P53" s="5" t="s">
        <v>0</v>
      </c>
      <c r="Q53" s="4" t="s">
        <v>0</v>
      </c>
      <c r="R53" s="3" t="s">
        <v>0</v>
      </c>
    </row>
    <row r="54" spans="1:18" ht="18" x14ac:dyDescent="0.35">
      <c r="A54" s="8" t="s">
        <v>57</v>
      </c>
      <c r="B54" s="8" t="s">
        <v>56</v>
      </c>
      <c r="C54" s="8"/>
      <c r="D54" s="8"/>
      <c r="E54" s="10" t="s">
        <v>55</v>
      </c>
      <c r="F54" s="6">
        <v>330</v>
      </c>
      <c r="G54" s="6">
        <v>220</v>
      </c>
      <c r="H54" s="6">
        <v>235</v>
      </c>
      <c r="I54" s="9" t="s">
        <v>0</v>
      </c>
      <c r="J54" s="9">
        <v>0.88105726872246692</v>
      </c>
      <c r="K54" s="26">
        <v>68</v>
      </c>
      <c r="L54" s="6">
        <v>30</v>
      </c>
      <c r="M54" s="7">
        <v>68.5</v>
      </c>
      <c r="N54" s="7">
        <v>60.352422907488986</v>
      </c>
      <c r="O54" s="6">
        <v>5</v>
      </c>
      <c r="P54" s="5">
        <v>5.7459828359326366</v>
      </c>
      <c r="Q54" s="4">
        <v>2.0190895741556503</v>
      </c>
      <c r="R54" s="3">
        <v>354</v>
      </c>
    </row>
    <row r="55" spans="1:18" ht="18" x14ac:dyDescent="0.35">
      <c r="A55" s="8" t="s">
        <v>54</v>
      </c>
      <c r="B55" s="8" t="s">
        <v>53</v>
      </c>
      <c r="C55" s="8"/>
      <c r="D55" s="8"/>
      <c r="E55" s="10" t="s">
        <v>52</v>
      </c>
      <c r="F55" s="6">
        <v>6</v>
      </c>
      <c r="G55" s="6">
        <v>223</v>
      </c>
      <c r="H55" s="6">
        <v>238</v>
      </c>
      <c r="I55" s="9" t="s">
        <v>0</v>
      </c>
      <c r="J55" s="9">
        <v>0.87873462214411246</v>
      </c>
      <c r="K55" s="26">
        <v>66</v>
      </c>
      <c r="L55" s="6">
        <v>23</v>
      </c>
      <c r="M55" s="7">
        <v>66.38333333333334</v>
      </c>
      <c r="N55" s="7">
        <v>58.333333333333336</v>
      </c>
      <c r="O55" s="6">
        <v>4</v>
      </c>
      <c r="P55" s="5">
        <v>3.7268932617769863</v>
      </c>
      <c r="Q55" s="4">
        <v>0.62189054726368909</v>
      </c>
      <c r="R55" s="3">
        <v>316</v>
      </c>
    </row>
    <row r="56" spans="1:18" ht="18" x14ac:dyDescent="0.35">
      <c r="A56" s="8" t="s">
        <v>51</v>
      </c>
      <c r="B56" s="8" t="s">
        <v>50</v>
      </c>
      <c r="C56" s="8"/>
      <c r="D56" s="8"/>
      <c r="E56" s="10" t="s">
        <v>49</v>
      </c>
      <c r="F56" s="6">
        <v>1687</v>
      </c>
      <c r="G56" s="6">
        <v>224</v>
      </c>
      <c r="H56" s="6">
        <v>239</v>
      </c>
      <c r="I56" s="9" t="s">
        <v>0</v>
      </c>
      <c r="J56" s="9">
        <v>0.87796312554872691</v>
      </c>
      <c r="K56" s="26">
        <v>65</v>
      </c>
      <c r="L56" s="6">
        <v>44</v>
      </c>
      <c r="M56" s="7">
        <v>65.733333333333334</v>
      </c>
      <c r="N56" s="7">
        <v>57.711442786069647</v>
      </c>
      <c r="O56" s="6">
        <v>3</v>
      </c>
      <c r="P56" s="5">
        <v>3.1050027145132972</v>
      </c>
      <c r="Q56" s="4">
        <v>0.46114194371104844</v>
      </c>
      <c r="R56" s="3">
        <v>304</v>
      </c>
    </row>
    <row r="57" spans="1:18" ht="31.2" x14ac:dyDescent="0.6">
      <c r="A57" s="78" t="s">
        <v>111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25"/>
      <c r="Q57" s="25"/>
      <c r="R57" s="25"/>
    </row>
    <row r="58" spans="1:18" ht="18.600000000000001" thickBot="1" x14ac:dyDescent="0.4">
      <c r="A58" s="75" t="s">
        <v>132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29"/>
      <c r="Q58" s="29"/>
      <c r="R58" s="29"/>
    </row>
    <row r="59" spans="1:18" ht="16.2" thickTop="1" x14ac:dyDescent="0.3">
      <c r="A59" s="76" t="s">
        <v>131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24" t="s">
        <v>27</v>
      </c>
      <c r="Q59" s="24" t="s">
        <v>27</v>
      </c>
      <c r="R59" s="23" t="s">
        <v>46</v>
      </c>
    </row>
    <row r="60" spans="1:18" ht="18" x14ac:dyDescent="0.35">
      <c r="A60" s="22"/>
      <c r="B60" s="22"/>
      <c r="C60" s="21"/>
      <c r="D60" s="21"/>
      <c r="E60" s="21"/>
      <c r="F60" s="21"/>
      <c r="G60" s="77" t="s">
        <v>45</v>
      </c>
      <c r="H60" s="77"/>
      <c r="I60" s="77" t="s">
        <v>44</v>
      </c>
      <c r="J60" s="77"/>
      <c r="K60" s="77" t="s">
        <v>43</v>
      </c>
      <c r="L60" s="77"/>
      <c r="M60" s="33" t="s">
        <v>42</v>
      </c>
      <c r="N60" s="33" t="s">
        <v>41</v>
      </c>
      <c r="O60" s="16"/>
      <c r="P60" s="19" t="s">
        <v>40</v>
      </c>
      <c r="Q60" s="19" t="s">
        <v>40</v>
      </c>
      <c r="R60" s="13" t="s">
        <v>39</v>
      </c>
    </row>
    <row r="61" spans="1:18" ht="18.600000000000001" thickBot="1" x14ac:dyDescent="0.4">
      <c r="A61" s="18" t="s">
        <v>38</v>
      </c>
      <c r="B61" s="18" t="s">
        <v>37</v>
      </c>
      <c r="C61" s="33" t="s">
        <v>36</v>
      </c>
      <c r="D61" s="33" t="s">
        <v>35</v>
      </c>
      <c r="E61" s="33" t="s">
        <v>34</v>
      </c>
      <c r="F61" s="33" t="s">
        <v>33</v>
      </c>
      <c r="G61" s="33" t="s">
        <v>32</v>
      </c>
      <c r="H61" s="33" t="s">
        <v>31</v>
      </c>
      <c r="I61" s="33" t="s">
        <v>32</v>
      </c>
      <c r="J61" s="33" t="s">
        <v>31</v>
      </c>
      <c r="K61" s="33" t="s">
        <v>30</v>
      </c>
      <c r="L61" s="33" t="s">
        <v>29</v>
      </c>
      <c r="M61" s="33" t="s">
        <v>28</v>
      </c>
      <c r="N61" s="33" t="s">
        <v>27</v>
      </c>
      <c r="O61" s="16" t="s">
        <v>26</v>
      </c>
      <c r="P61" s="15" t="s">
        <v>25</v>
      </c>
      <c r="Q61" s="14" t="s">
        <v>24</v>
      </c>
      <c r="R61" s="13" t="s">
        <v>23</v>
      </c>
    </row>
    <row r="62" spans="1:18" ht="18.600000000000001" thickTop="1" x14ac:dyDescent="0.35">
      <c r="A62" s="8" t="s">
        <v>73</v>
      </c>
      <c r="B62" s="8" t="s">
        <v>72</v>
      </c>
      <c r="C62" s="8"/>
      <c r="D62" s="8"/>
      <c r="E62" s="10" t="s">
        <v>71</v>
      </c>
      <c r="F62" s="6">
        <v>75</v>
      </c>
      <c r="G62" s="6">
        <v>208</v>
      </c>
      <c r="H62" s="6">
        <v>223</v>
      </c>
      <c r="I62" s="9">
        <v>0.90252707581227432</v>
      </c>
      <c r="J62" s="9" t="s">
        <v>0</v>
      </c>
      <c r="K62" s="26">
        <v>113</v>
      </c>
      <c r="L62" s="6">
        <v>56</v>
      </c>
      <c r="M62" s="7">
        <v>113.93333333333334</v>
      </c>
      <c r="N62" s="7">
        <v>102.82791817087846</v>
      </c>
      <c r="O62" s="6">
        <v>2</v>
      </c>
      <c r="P62" s="12">
        <v>6.733702309220746</v>
      </c>
      <c r="Q62" s="4">
        <v>6.733702309220746</v>
      </c>
      <c r="R62" s="3">
        <v>286</v>
      </c>
    </row>
    <row r="63" spans="1:18" ht="18" x14ac:dyDescent="0.35">
      <c r="A63" s="8" t="s">
        <v>70</v>
      </c>
      <c r="B63" s="8" t="s">
        <v>69</v>
      </c>
      <c r="C63" s="8"/>
      <c r="D63" s="8"/>
      <c r="E63" s="10" t="s">
        <v>68</v>
      </c>
      <c r="F63" s="6">
        <v>1183</v>
      </c>
      <c r="G63" s="6">
        <v>215</v>
      </c>
      <c r="H63" s="6">
        <v>230</v>
      </c>
      <c r="I63" s="9">
        <v>0.89686098654708524</v>
      </c>
      <c r="J63" s="9" t="s">
        <v>0</v>
      </c>
      <c r="K63" s="6" t="s">
        <v>121</v>
      </c>
      <c r="L63" s="6" t="s">
        <v>121</v>
      </c>
      <c r="M63" s="7" t="s">
        <v>2</v>
      </c>
      <c r="N63" s="7" t="s">
        <v>0</v>
      </c>
      <c r="O63" s="6">
        <v>5</v>
      </c>
      <c r="P63" s="5" t="s">
        <v>0</v>
      </c>
      <c r="Q63" s="4" t="s">
        <v>0</v>
      </c>
      <c r="R63" s="3" t="s">
        <v>0</v>
      </c>
    </row>
    <row r="64" spans="1:18" ht="18" x14ac:dyDescent="0.35">
      <c r="A64" s="8" t="s">
        <v>67</v>
      </c>
      <c r="B64" s="8" t="s">
        <v>66</v>
      </c>
      <c r="C64" s="8"/>
      <c r="D64" s="8"/>
      <c r="E64" s="10" t="s">
        <v>65</v>
      </c>
      <c r="F64" s="6">
        <v>14755</v>
      </c>
      <c r="G64" s="6">
        <v>218</v>
      </c>
      <c r="H64" s="6">
        <v>233</v>
      </c>
      <c r="I64" s="9">
        <v>0.89445438282647582</v>
      </c>
      <c r="J64" s="9" t="s">
        <v>0</v>
      </c>
      <c r="K64" s="26"/>
      <c r="L64" s="6"/>
      <c r="M64" s="7" t="s">
        <v>2</v>
      </c>
      <c r="N64" s="7" t="s">
        <v>0</v>
      </c>
      <c r="O64" s="6" t="s">
        <v>0</v>
      </c>
      <c r="P64" s="5" t="s">
        <v>0</v>
      </c>
      <c r="Q64" s="4" t="s">
        <v>0</v>
      </c>
      <c r="R64" s="3" t="s">
        <v>0</v>
      </c>
    </row>
    <row r="65" spans="1:18" ht="18" x14ac:dyDescent="0.35">
      <c r="A65" s="8" t="s">
        <v>64</v>
      </c>
      <c r="B65" s="8" t="s">
        <v>63</v>
      </c>
      <c r="C65" s="8"/>
      <c r="D65" s="8"/>
      <c r="E65" s="10" t="s">
        <v>60</v>
      </c>
      <c r="F65" s="6">
        <v>1776</v>
      </c>
      <c r="G65" s="6">
        <v>218</v>
      </c>
      <c r="H65" s="6">
        <v>233</v>
      </c>
      <c r="I65" s="9">
        <v>0.89445438282647582</v>
      </c>
      <c r="J65" s="9" t="s">
        <v>0</v>
      </c>
      <c r="K65" s="26"/>
      <c r="L65" s="6"/>
      <c r="M65" s="7" t="s">
        <v>2</v>
      </c>
      <c r="N65" s="7" t="s">
        <v>0</v>
      </c>
      <c r="O65" s="6" t="s">
        <v>0</v>
      </c>
      <c r="P65" s="5" t="s">
        <v>0</v>
      </c>
      <c r="Q65" s="4" t="s">
        <v>0</v>
      </c>
      <c r="R65" s="3" t="s">
        <v>0</v>
      </c>
    </row>
    <row r="66" spans="1:18" ht="18" x14ac:dyDescent="0.35">
      <c r="A66" s="8" t="s">
        <v>62</v>
      </c>
      <c r="B66" s="8" t="s">
        <v>61</v>
      </c>
      <c r="C66" s="8"/>
      <c r="D66" s="8"/>
      <c r="E66" s="10" t="s">
        <v>60</v>
      </c>
      <c r="F66" s="6">
        <v>556</v>
      </c>
      <c r="G66" s="6">
        <v>218</v>
      </c>
      <c r="H66" s="6">
        <v>233</v>
      </c>
      <c r="I66" s="9">
        <v>0.89445438282647582</v>
      </c>
      <c r="J66" s="9" t="s">
        <v>0</v>
      </c>
      <c r="K66" s="26">
        <v>107</v>
      </c>
      <c r="L66" s="6">
        <v>26</v>
      </c>
      <c r="M66" s="7">
        <v>107.43333333333334</v>
      </c>
      <c r="N66" s="7">
        <v>96.094215861657716</v>
      </c>
      <c r="O66" s="6">
        <v>1</v>
      </c>
      <c r="P66" s="5">
        <v>0</v>
      </c>
      <c r="Q66" s="4"/>
      <c r="R66" s="3">
        <v>218</v>
      </c>
    </row>
    <row r="67" spans="1:18" ht="18" x14ac:dyDescent="0.35">
      <c r="A67" s="8" t="s">
        <v>59</v>
      </c>
      <c r="B67" s="8" t="s">
        <v>58</v>
      </c>
      <c r="C67" s="8"/>
      <c r="D67" s="8"/>
      <c r="E67" s="10" t="s">
        <v>55</v>
      </c>
      <c r="F67" s="6">
        <v>212</v>
      </c>
      <c r="G67" s="6">
        <v>220</v>
      </c>
      <c r="H67" s="6">
        <v>235</v>
      </c>
      <c r="I67" s="9">
        <v>0.8928571428571429</v>
      </c>
      <c r="J67" s="9" t="s">
        <v>0</v>
      </c>
      <c r="K67" s="26"/>
      <c r="L67" s="6"/>
      <c r="M67" s="7" t="s">
        <v>2</v>
      </c>
      <c r="N67" s="7" t="s">
        <v>0</v>
      </c>
      <c r="O67" s="6" t="s">
        <v>0</v>
      </c>
      <c r="P67" s="5" t="s">
        <v>0</v>
      </c>
      <c r="Q67" s="4" t="s">
        <v>0</v>
      </c>
      <c r="R67" s="3" t="s">
        <v>0</v>
      </c>
    </row>
    <row r="68" spans="1:18" ht="18" x14ac:dyDescent="0.35">
      <c r="A68" s="8" t="s">
        <v>57</v>
      </c>
      <c r="B68" s="8" t="s">
        <v>56</v>
      </c>
      <c r="C68" s="8"/>
      <c r="D68" s="8"/>
      <c r="E68" s="10" t="s">
        <v>55</v>
      </c>
      <c r="F68" s="6">
        <v>330</v>
      </c>
      <c r="G68" s="6">
        <v>220</v>
      </c>
      <c r="H68" s="6">
        <v>235</v>
      </c>
      <c r="I68" s="9" t="s">
        <v>0</v>
      </c>
      <c r="J68" s="9">
        <v>0.88105726872246692</v>
      </c>
      <c r="K68" s="26">
        <v>128</v>
      </c>
      <c r="L68" s="6">
        <v>47</v>
      </c>
      <c r="M68" s="7">
        <v>128.78333333333333</v>
      </c>
      <c r="N68" s="7">
        <v>113.46549192364169</v>
      </c>
      <c r="O68" s="6">
        <v>5</v>
      </c>
      <c r="P68" s="5">
        <v>17.371276061983977</v>
      </c>
      <c r="Q68" s="4">
        <v>0.98746028919529749</v>
      </c>
      <c r="R68" s="3">
        <v>440</v>
      </c>
    </row>
    <row r="69" spans="1:18" ht="18" x14ac:dyDescent="0.35">
      <c r="A69" s="8" t="s">
        <v>54</v>
      </c>
      <c r="B69" s="8" t="s">
        <v>53</v>
      </c>
      <c r="C69" s="8"/>
      <c r="D69" s="8"/>
      <c r="E69" s="10" t="s">
        <v>52</v>
      </c>
      <c r="F69" s="6">
        <v>6</v>
      </c>
      <c r="G69" s="6">
        <v>223</v>
      </c>
      <c r="H69" s="6">
        <v>238</v>
      </c>
      <c r="I69" s="9" t="s">
        <v>0</v>
      </c>
      <c r="J69" s="9">
        <v>0.87873462214411246</v>
      </c>
      <c r="K69" s="26">
        <v>128</v>
      </c>
      <c r="L69" s="6">
        <v>0</v>
      </c>
      <c r="M69" s="7">
        <v>128</v>
      </c>
      <c r="N69" s="7">
        <v>112.4780316344464</v>
      </c>
      <c r="O69" s="6">
        <v>4</v>
      </c>
      <c r="P69" s="5">
        <v>16.38381577278868</v>
      </c>
      <c r="Q69" s="4">
        <v>0.53773312698371001</v>
      </c>
      <c r="R69" s="3">
        <v>432</v>
      </c>
    </row>
    <row r="70" spans="1:18" ht="18" x14ac:dyDescent="0.35">
      <c r="A70" s="8" t="s">
        <v>51</v>
      </c>
      <c r="B70" s="8" t="s">
        <v>50</v>
      </c>
      <c r="C70" s="8"/>
      <c r="D70" s="8"/>
      <c r="E70" s="10" t="s">
        <v>49</v>
      </c>
      <c r="F70" s="6">
        <v>1687</v>
      </c>
      <c r="G70" s="6">
        <v>224</v>
      </c>
      <c r="H70" s="6">
        <v>239</v>
      </c>
      <c r="I70" s="9" t="s">
        <v>0</v>
      </c>
      <c r="J70" s="9">
        <v>0.87796312554872691</v>
      </c>
      <c r="K70" s="26">
        <v>127</v>
      </c>
      <c r="L70" s="6">
        <v>30</v>
      </c>
      <c r="M70" s="7">
        <v>127.5</v>
      </c>
      <c r="N70" s="7">
        <v>111.94029850746269</v>
      </c>
      <c r="O70" s="6">
        <v>3</v>
      </c>
      <c r="P70" s="5">
        <v>15.84608264580497</v>
      </c>
      <c r="Q70" s="4">
        <v>9.1123803365842235</v>
      </c>
      <c r="R70" s="3">
        <v>427</v>
      </c>
    </row>
    <row r="71" spans="1:18" ht="31.2" x14ac:dyDescent="0.6">
      <c r="A71" s="78" t="s">
        <v>135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25"/>
      <c r="Q71" s="25"/>
      <c r="R71" s="25"/>
    </row>
    <row r="72" spans="1:18" ht="18.600000000000001" thickBot="1" x14ac:dyDescent="0.4">
      <c r="A72" s="75" t="s">
        <v>134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29"/>
      <c r="Q72" s="29"/>
      <c r="R72" s="29"/>
    </row>
    <row r="73" spans="1:18" ht="16.2" thickTop="1" x14ac:dyDescent="0.3">
      <c r="A73" s="76" t="s">
        <v>140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24" t="s">
        <v>27</v>
      </c>
      <c r="Q73" s="24" t="s">
        <v>27</v>
      </c>
      <c r="R73" s="23" t="s">
        <v>46</v>
      </c>
    </row>
    <row r="74" spans="1:18" ht="18" x14ac:dyDescent="0.35">
      <c r="A74" s="22"/>
      <c r="B74" s="22"/>
      <c r="C74" s="21"/>
      <c r="D74" s="21"/>
      <c r="E74" s="21"/>
      <c r="F74" s="21"/>
      <c r="G74" s="77" t="s">
        <v>45</v>
      </c>
      <c r="H74" s="77"/>
      <c r="I74" s="77" t="s">
        <v>44</v>
      </c>
      <c r="J74" s="77"/>
      <c r="K74" s="77" t="s">
        <v>43</v>
      </c>
      <c r="L74" s="77"/>
      <c r="M74" s="34" t="s">
        <v>42</v>
      </c>
      <c r="N74" s="34" t="s">
        <v>41</v>
      </c>
      <c r="O74" s="16"/>
      <c r="P74" s="19" t="s">
        <v>40</v>
      </c>
      <c r="Q74" s="19" t="s">
        <v>40</v>
      </c>
      <c r="R74" s="13" t="s">
        <v>39</v>
      </c>
    </row>
    <row r="75" spans="1:18" ht="18.600000000000001" thickBot="1" x14ac:dyDescent="0.4">
      <c r="A75" s="18" t="s">
        <v>38</v>
      </c>
      <c r="B75" s="18" t="s">
        <v>37</v>
      </c>
      <c r="C75" s="34" t="s">
        <v>36</v>
      </c>
      <c r="D75" s="34" t="s">
        <v>35</v>
      </c>
      <c r="E75" s="34" t="s">
        <v>34</v>
      </c>
      <c r="F75" s="34" t="s">
        <v>33</v>
      </c>
      <c r="G75" s="34" t="s">
        <v>32</v>
      </c>
      <c r="H75" s="34" t="s">
        <v>31</v>
      </c>
      <c r="I75" s="34" t="s">
        <v>32</v>
      </c>
      <c r="J75" s="34" t="s">
        <v>31</v>
      </c>
      <c r="K75" s="34" t="s">
        <v>30</v>
      </c>
      <c r="L75" s="34" t="s">
        <v>29</v>
      </c>
      <c r="M75" s="34" t="s">
        <v>28</v>
      </c>
      <c r="N75" s="34" t="s">
        <v>27</v>
      </c>
      <c r="O75" s="16" t="s">
        <v>26</v>
      </c>
      <c r="P75" s="15" t="s">
        <v>25</v>
      </c>
      <c r="Q75" s="14" t="s">
        <v>24</v>
      </c>
      <c r="R75" s="13" t="s">
        <v>23</v>
      </c>
    </row>
    <row r="76" spans="1:18" ht="18.600000000000001" thickTop="1" x14ac:dyDescent="0.35">
      <c r="A76" s="8" t="s">
        <v>73</v>
      </c>
      <c r="B76" s="8" t="s">
        <v>72</v>
      </c>
      <c r="C76" s="8"/>
      <c r="D76" s="8"/>
      <c r="E76" s="10" t="s">
        <v>71</v>
      </c>
      <c r="F76" s="6">
        <v>75</v>
      </c>
      <c r="G76" s="6">
        <v>208</v>
      </c>
      <c r="H76" s="6">
        <v>223</v>
      </c>
      <c r="I76" s="9">
        <v>0.90252707581227432</v>
      </c>
      <c r="J76" s="9" t="s">
        <v>0</v>
      </c>
      <c r="K76" s="26">
        <v>43</v>
      </c>
      <c r="L76" s="6">
        <v>1</v>
      </c>
      <c r="M76" s="7">
        <v>43.016666666666666</v>
      </c>
      <c r="N76" s="7">
        <v>38.823706377858002</v>
      </c>
      <c r="O76" s="6">
        <v>3</v>
      </c>
      <c r="P76" s="12">
        <v>1.3934567449651993</v>
      </c>
      <c r="Q76" s="4">
        <v>0.54105879288484005</v>
      </c>
      <c r="R76" s="3">
        <v>249</v>
      </c>
    </row>
    <row r="77" spans="1:18" ht="18" x14ac:dyDescent="0.35">
      <c r="A77" s="8" t="s">
        <v>70</v>
      </c>
      <c r="B77" s="8" t="s">
        <v>69</v>
      </c>
      <c r="C77" s="8"/>
      <c r="D77" s="8"/>
      <c r="E77" s="10" t="s">
        <v>68</v>
      </c>
      <c r="F77" s="6">
        <v>1183</v>
      </c>
      <c r="G77" s="6">
        <v>215</v>
      </c>
      <c r="H77" s="6">
        <v>230</v>
      </c>
      <c r="I77" s="9">
        <v>0.89686098654708524</v>
      </c>
      <c r="J77" s="9" t="s">
        <v>0</v>
      </c>
      <c r="K77" s="6" t="s">
        <v>116</v>
      </c>
      <c r="L77" s="6" t="s">
        <v>116</v>
      </c>
      <c r="M77" s="7"/>
      <c r="N77" s="7" t="s">
        <v>2</v>
      </c>
      <c r="O77" s="6">
        <v>7</v>
      </c>
      <c r="P77" s="5" t="s">
        <v>0</v>
      </c>
      <c r="Q77" s="4">
        <v>3.5054482270788085</v>
      </c>
      <c r="R77" s="3" t="s">
        <v>0</v>
      </c>
    </row>
    <row r="78" spans="1:18" ht="18" x14ac:dyDescent="0.35">
      <c r="A78" s="8" t="s">
        <v>67</v>
      </c>
      <c r="B78" s="8" t="s">
        <v>66</v>
      </c>
      <c r="C78" s="8"/>
      <c r="D78" s="8"/>
      <c r="E78" s="10" t="s">
        <v>65</v>
      </c>
      <c r="F78" s="6">
        <v>14755</v>
      </c>
      <c r="G78" s="6">
        <v>218</v>
      </c>
      <c r="H78" s="6">
        <v>233</v>
      </c>
      <c r="I78" s="9">
        <v>0.89445438282647582</v>
      </c>
      <c r="J78" s="9" t="s">
        <v>0</v>
      </c>
      <c r="K78" s="26"/>
      <c r="L78" s="6"/>
      <c r="M78" s="7" t="s">
        <v>2</v>
      </c>
      <c r="N78" s="7" t="s">
        <v>0</v>
      </c>
      <c r="O78" s="6" t="s">
        <v>121</v>
      </c>
      <c r="P78" s="5" t="s">
        <v>0</v>
      </c>
      <c r="Q78" s="4" t="s">
        <v>0</v>
      </c>
      <c r="R78" s="3" t="s">
        <v>0</v>
      </c>
    </row>
    <row r="79" spans="1:18" ht="18" x14ac:dyDescent="0.35">
      <c r="A79" s="8" t="s">
        <v>64</v>
      </c>
      <c r="B79" s="8" t="s">
        <v>63</v>
      </c>
      <c r="C79" s="8"/>
      <c r="D79" s="8"/>
      <c r="E79" s="10" t="s">
        <v>60</v>
      </c>
      <c r="F79" s="6">
        <v>1776</v>
      </c>
      <c r="G79" s="6">
        <v>218</v>
      </c>
      <c r="H79" s="6">
        <v>233</v>
      </c>
      <c r="I79" s="9">
        <v>0.89445438282647582</v>
      </c>
      <c r="J79" s="9" t="s">
        <v>0</v>
      </c>
      <c r="K79" s="26"/>
      <c r="L79" s="6"/>
      <c r="M79" s="7" t="s">
        <v>2</v>
      </c>
      <c r="N79" s="7" t="s">
        <v>0</v>
      </c>
      <c r="O79" s="6" t="s">
        <v>0</v>
      </c>
      <c r="P79" s="5" t="s">
        <v>0</v>
      </c>
      <c r="Q79" s="4" t="s">
        <v>0</v>
      </c>
      <c r="R79" s="3" t="s">
        <v>0</v>
      </c>
    </row>
    <row r="80" spans="1:18" ht="18" x14ac:dyDescent="0.35">
      <c r="A80" s="8" t="s">
        <v>62</v>
      </c>
      <c r="B80" s="8" t="s">
        <v>61</v>
      </c>
      <c r="C80" s="8"/>
      <c r="D80" s="8"/>
      <c r="E80" s="10" t="s">
        <v>60</v>
      </c>
      <c r="F80" s="6">
        <v>556</v>
      </c>
      <c r="G80" s="6">
        <v>218</v>
      </c>
      <c r="H80" s="6">
        <v>233</v>
      </c>
      <c r="I80" s="9">
        <v>0.89445438282647582</v>
      </c>
      <c r="J80" s="9" t="s">
        <v>0</v>
      </c>
      <c r="K80" s="26">
        <v>42</v>
      </c>
      <c r="L80" s="6">
        <v>48</v>
      </c>
      <c r="M80" s="7">
        <v>42.8</v>
      </c>
      <c r="N80" s="7">
        <v>38.282647584973162</v>
      </c>
      <c r="O80" s="6">
        <v>2</v>
      </c>
      <c r="P80" s="5">
        <v>0.85239795208035929</v>
      </c>
      <c r="Q80" s="4">
        <v>0.85239795208035929</v>
      </c>
      <c r="R80" s="3">
        <v>243</v>
      </c>
    </row>
    <row r="81" spans="1:18" ht="18" x14ac:dyDescent="0.35">
      <c r="A81" s="8" t="s">
        <v>59</v>
      </c>
      <c r="B81" s="8" t="s">
        <v>58</v>
      </c>
      <c r="C81" s="8"/>
      <c r="D81" s="8"/>
      <c r="E81" s="10" t="s">
        <v>55</v>
      </c>
      <c r="F81" s="6">
        <v>212</v>
      </c>
      <c r="G81" s="6">
        <v>220</v>
      </c>
      <c r="H81" s="6">
        <v>235</v>
      </c>
      <c r="I81" s="9" t="s">
        <v>0</v>
      </c>
      <c r="J81" s="9">
        <v>0.88105726872246692</v>
      </c>
      <c r="K81" s="26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57</v>
      </c>
      <c r="B82" s="8" t="s">
        <v>56</v>
      </c>
      <c r="C82" s="8"/>
      <c r="D82" s="8"/>
      <c r="E82" s="10" t="s">
        <v>55</v>
      </c>
      <c r="F82" s="6">
        <v>330</v>
      </c>
      <c r="G82" s="6">
        <v>220</v>
      </c>
      <c r="H82" s="6">
        <v>235</v>
      </c>
      <c r="I82" s="9" t="s">
        <v>0</v>
      </c>
      <c r="J82" s="9">
        <v>0.88105726872246692</v>
      </c>
      <c r="K82" s="26">
        <v>42</v>
      </c>
      <c r="L82" s="6">
        <v>29</v>
      </c>
      <c r="M82" s="7">
        <v>42.483333333333334</v>
      </c>
      <c r="N82" s="7">
        <v>37.430249632892803</v>
      </c>
      <c r="O82" s="6">
        <v>1</v>
      </c>
      <c r="P82" s="5">
        <v>0</v>
      </c>
      <c r="Q82" s="4"/>
      <c r="R82" s="3">
        <v>235</v>
      </c>
    </row>
    <row r="83" spans="1:18" ht="18" x14ac:dyDescent="0.35">
      <c r="A83" s="8" t="s">
        <v>54</v>
      </c>
      <c r="B83" s="8" t="s">
        <v>53</v>
      </c>
      <c r="C83" s="8"/>
      <c r="D83" s="8"/>
      <c r="E83" s="10" t="s">
        <v>52</v>
      </c>
      <c r="F83" s="6">
        <v>6</v>
      </c>
      <c r="G83" s="6">
        <v>223</v>
      </c>
      <c r="H83" s="6">
        <v>238</v>
      </c>
      <c r="I83" s="9" t="s">
        <v>0</v>
      </c>
      <c r="J83" s="9">
        <v>0.87873462214411246</v>
      </c>
      <c r="K83" s="26">
        <v>45</v>
      </c>
      <c r="L83" s="6">
        <v>7</v>
      </c>
      <c r="M83" s="7">
        <v>45.116666666666667</v>
      </c>
      <c r="N83" s="7">
        <v>39.645577035735208</v>
      </c>
      <c r="O83" s="6">
        <v>4</v>
      </c>
      <c r="P83" s="5">
        <v>2.215327402842405</v>
      </c>
      <c r="Q83" s="4">
        <v>0.8218706578772057</v>
      </c>
      <c r="R83" s="3">
        <v>305</v>
      </c>
    </row>
    <row r="84" spans="1:18" ht="18" x14ac:dyDescent="0.35">
      <c r="A84" s="8" t="s">
        <v>51</v>
      </c>
      <c r="B84" s="8" t="s">
        <v>50</v>
      </c>
      <c r="C84" s="8"/>
      <c r="D84" s="8"/>
      <c r="E84" s="10" t="s">
        <v>49</v>
      </c>
      <c r="F84" s="6">
        <v>1687</v>
      </c>
      <c r="G84" s="6">
        <v>224</v>
      </c>
      <c r="H84" s="6">
        <v>239</v>
      </c>
      <c r="I84" s="9" t="s">
        <v>0</v>
      </c>
      <c r="J84" s="9">
        <v>0.87796312554872691</v>
      </c>
      <c r="K84" s="26">
        <v>46</v>
      </c>
      <c r="L84" s="6">
        <v>17</v>
      </c>
      <c r="M84" s="7">
        <v>46.283333333333331</v>
      </c>
      <c r="N84" s="7">
        <v>40.635059994146907</v>
      </c>
      <c r="O84" s="6">
        <v>5</v>
      </c>
      <c r="P84" s="5">
        <v>3.2048103612541041</v>
      </c>
      <c r="Q84" s="4">
        <v>0.98948295841169909</v>
      </c>
      <c r="R84" s="3">
        <v>337</v>
      </c>
    </row>
    <row r="85" spans="1:18" ht="31.2" x14ac:dyDescent="0.6">
      <c r="A85" s="78" t="s">
        <v>135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25"/>
      <c r="Q85" s="25"/>
      <c r="R85" s="25"/>
    </row>
    <row r="86" spans="1:18" ht="18.600000000000001" thickBot="1" x14ac:dyDescent="0.4">
      <c r="A86" s="75" t="s">
        <v>138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29"/>
      <c r="Q86" s="29"/>
      <c r="R86" s="29"/>
    </row>
    <row r="87" spans="1:18" ht="16.2" thickTop="1" x14ac:dyDescent="0.3">
      <c r="A87" s="76" t="s">
        <v>139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24" t="s">
        <v>27</v>
      </c>
      <c r="Q87" s="24" t="s">
        <v>27</v>
      </c>
      <c r="R87" s="23" t="s">
        <v>46</v>
      </c>
    </row>
    <row r="88" spans="1:18" ht="18" x14ac:dyDescent="0.35">
      <c r="A88" s="22"/>
      <c r="B88" s="22"/>
      <c r="C88" s="21"/>
      <c r="D88" s="21"/>
      <c r="E88" s="21"/>
      <c r="F88" s="21"/>
      <c r="G88" s="77" t="s">
        <v>45</v>
      </c>
      <c r="H88" s="77"/>
      <c r="I88" s="77" t="s">
        <v>44</v>
      </c>
      <c r="J88" s="77"/>
      <c r="K88" s="77" t="s">
        <v>43</v>
      </c>
      <c r="L88" s="77"/>
      <c r="M88" s="34" t="s">
        <v>42</v>
      </c>
      <c r="N88" s="34" t="s">
        <v>41</v>
      </c>
      <c r="O88" s="16"/>
      <c r="P88" s="19" t="s">
        <v>40</v>
      </c>
      <c r="Q88" s="19" t="s">
        <v>40</v>
      </c>
      <c r="R88" s="13" t="s">
        <v>39</v>
      </c>
    </row>
    <row r="89" spans="1:18" ht="18.600000000000001" thickBot="1" x14ac:dyDescent="0.4">
      <c r="A89" s="18" t="s">
        <v>38</v>
      </c>
      <c r="B89" s="18" t="s">
        <v>37</v>
      </c>
      <c r="C89" s="34" t="s">
        <v>36</v>
      </c>
      <c r="D89" s="34" t="s">
        <v>35</v>
      </c>
      <c r="E89" s="34" t="s">
        <v>34</v>
      </c>
      <c r="F89" s="34" t="s">
        <v>33</v>
      </c>
      <c r="G89" s="34" t="s">
        <v>32</v>
      </c>
      <c r="H89" s="34" t="s">
        <v>31</v>
      </c>
      <c r="I89" s="34" t="s">
        <v>32</v>
      </c>
      <c r="J89" s="34" t="s">
        <v>31</v>
      </c>
      <c r="K89" s="34" t="s">
        <v>30</v>
      </c>
      <c r="L89" s="34" t="s">
        <v>29</v>
      </c>
      <c r="M89" s="34" t="s">
        <v>28</v>
      </c>
      <c r="N89" s="34" t="s">
        <v>27</v>
      </c>
      <c r="O89" s="16" t="s">
        <v>26</v>
      </c>
      <c r="P89" s="15" t="s">
        <v>25</v>
      </c>
      <c r="Q89" s="14" t="s">
        <v>24</v>
      </c>
      <c r="R89" s="13" t="s">
        <v>23</v>
      </c>
    </row>
    <row r="90" spans="1:18" ht="18.600000000000001" thickTop="1" x14ac:dyDescent="0.35">
      <c r="A90" s="8" t="s">
        <v>73</v>
      </c>
      <c r="B90" s="8" t="s">
        <v>72</v>
      </c>
      <c r="C90" s="8"/>
      <c r="D90" s="8"/>
      <c r="E90" s="10" t="s">
        <v>71</v>
      </c>
      <c r="F90" s="6">
        <v>75</v>
      </c>
      <c r="G90" s="6">
        <v>208</v>
      </c>
      <c r="H90" s="6">
        <v>223</v>
      </c>
      <c r="I90" s="9">
        <v>0.90252707581227432</v>
      </c>
      <c r="J90" s="9" t="s">
        <v>0</v>
      </c>
      <c r="K90" s="26">
        <v>37</v>
      </c>
      <c r="L90" s="6">
        <v>28</v>
      </c>
      <c r="M90" s="7">
        <v>37.466666666666669</v>
      </c>
      <c r="N90" s="7">
        <v>33.814681107099879</v>
      </c>
      <c r="O90" s="6">
        <v>2</v>
      </c>
      <c r="P90" s="12">
        <v>0.71986894252027156</v>
      </c>
      <c r="Q90" s="4">
        <v>0.71986894252027156</v>
      </c>
      <c r="R90" s="3">
        <v>232</v>
      </c>
    </row>
    <row r="91" spans="1:18" ht="18" x14ac:dyDescent="0.35">
      <c r="A91" s="8" t="s">
        <v>70</v>
      </c>
      <c r="B91" s="8" t="s">
        <v>69</v>
      </c>
      <c r="C91" s="8"/>
      <c r="D91" s="8"/>
      <c r="E91" s="10" t="s">
        <v>68</v>
      </c>
      <c r="F91" s="6">
        <v>1183</v>
      </c>
      <c r="G91" s="6">
        <v>215</v>
      </c>
      <c r="H91" s="6">
        <v>230</v>
      </c>
      <c r="I91" s="9">
        <v>0.89686098654708524</v>
      </c>
      <c r="J91" s="9" t="s">
        <v>0</v>
      </c>
      <c r="K91" s="6">
        <v>43</v>
      </c>
      <c r="L91" s="6">
        <v>46</v>
      </c>
      <c r="M91" s="7">
        <v>43.766666666666666</v>
      </c>
      <c r="N91" s="7">
        <v>39.252615844544096</v>
      </c>
      <c r="O91" s="6">
        <v>6</v>
      </c>
      <c r="P91" s="5">
        <v>6.1578036799644877</v>
      </c>
      <c r="Q91" s="4">
        <v>4.0396936712694966</v>
      </c>
      <c r="R91" s="3">
        <v>422</v>
      </c>
    </row>
    <row r="92" spans="1:18" ht="18" x14ac:dyDescent="0.35">
      <c r="A92" s="8" t="s">
        <v>67</v>
      </c>
      <c r="B92" s="8" t="s">
        <v>66</v>
      </c>
      <c r="C92" s="8"/>
      <c r="D92" s="8"/>
      <c r="E92" s="10" t="s">
        <v>65</v>
      </c>
      <c r="F92" s="6">
        <v>14755</v>
      </c>
      <c r="G92" s="6">
        <v>218</v>
      </c>
      <c r="H92" s="6">
        <v>233</v>
      </c>
      <c r="I92" s="9">
        <v>0.89445438282647582</v>
      </c>
      <c r="J92" s="9" t="s">
        <v>0</v>
      </c>
      <c r="K92" s="26"/>
      <c r="L92" s="6"/>
      <c r="M92" s="7" t="s">
        <v>2</v>
      </c>
      <c r="N92" s="7" t="s">
        <v>0</v>
      </c>
      <c r="O92" s="6" t="s">
        <v>121</v>
      </c>
      <c r="P92" s="5" t="s">
        <v>0</v>
      </c>
      <c r="Q92" s="4" t="s">
        <v>0</v>
      </c>
      <c r="R92" s="3" t="s">
        <v>0</v>
      </c>
    </row>
    <row r="93" spans="1:18" ht="18" x14ac:dyDescent="0.35">
      <c r="A93" s="8" t="s">
        <v>64</v>
      </c>
      <c r="B93" s="8" t="s">
        <v>63</v>
      </c>
      <c r="C93" s="8"/>
      <c r="D93" s="8"/>
      <c r="E93" s="10" t="s">
        <v>60</v>
      </c>
      <c r="F93" s="6">
        <v>1776</v>
      </c>
      <c r="G93" s="6">
        <v>218</v>
      </c>
      <c r="H93" s="6">
        <v>233</v>
      </c>
      <c r="I93" s="9">
        <v>0.89445438282647582</v>
      </c>
      <c r="J93" s="9" t="s">
        <v>0</v>
      </c>
      <c r="K93" s="26"/>
      <c r="L93" s="6"/>
      <c r="M93" s="7" t="s">
        <v>2</v>
      </c>
      <c r="N93" s="7" t="s">
        <v>0</v>
      </c>
      <c r="O93" s="6" t="s">
        <v>0</v>
      </c>
      <c r="P93" s="5" t="s">
        <v>0</v>
      </c>
      <c r="Q93" s="4" t="s">
        <v>0</v>
      </c>
      <c r="R93" s="3" t="s">
        <v>0</v>
      </c>
    </row>
    <row r="94" spans="1:18" ht="18" x14ac:dyDescent="0.35">
      <c r="A94" s="8" t="s">
        <v>62</v>
      </c>
      <c r="B94" s="8" t="s">
        <v>61</v>
      </c>
      <c r="C94" s="8"/>
      <c r="D94" s="8"/>
      <c r="E94" s="10" t="s">
        <v>60</v>
      </c>
      <c r="F94" s="6">
        <v>556</v>
      </c>
      <c r="G94" s="6">
        <v>218</v>
      </c>
      <c r="H94" s="6">
        <v>233</v>
      </c>
      <c r="I94" s="9">
        <v>0.89445438282647582</v>
      </c>
      <c r="J94" s="9" t="s">
        <v>0</v>
      </c>
      <c r="K94" s="26">
        <v>37</v>
      </c>
      <c r="L94" s="6">
        <v>0</v>
      </c>
      <c r="M94" s="7">
        <v>37</v>
      </c>
      <c r="N94" s="7">
        <v>33.094812164579608</v>
      </c>
      <c r="O94" s="6">
        <v>1</v>
      </c>
      <c r="P94" s="5">
        <v>0</v>
      </c>
      <c r="Q94" s="4"/>
      <c r="R94" s="3">
        <v>218</v>
      </c>
    </row>
    <row r="95" spans="1:18" ht="18" x14ac:dyDescent="0.35">
      <c r="A95" s="8" t="s">
        <v>59</v>
      </c>
      <c r="B95" s="8" t="s">
        <v>58</v>
      </c>
      <c r="C95" s="8"/>
      <c r="D95" s="8"/>
      <c r="E95" s="10" t="s">
        <v>55</v>
      </c>
      <c r="F95" s="6">
        <v>212</v>
      </c>
      <c r="G95" s="6">
        <v>220</v>
      </c>
      <c r="H95" s="6">
        <v>235</v>
      </c>
      <c r="I95" s="9" t="s">
        <v>0</v>
      </c>
      <c r="J95" s="9">
        <v>0.88105726872246692</v>
      </c>
      <c r="K95" s="26"/>
      <c r="L95" s="6"/>
      <c r="M95" s="7" t="s">
        <v>2</v>
      </c>
      <c r="N95" s="7" t="s">
        <v>0</v>
      </c>
      <c r="O95" s="6" t="s">
        <v>0</v>
      </c>
      <c r="P95" s="5" t="s">
        <v>0</v>
      </c>
      <c r="Q95" s="4" t="s">
        <v>0</v>
      </c>
      <c r="R95" s="3" t="s">
        <v>0</v>
      </c>
    </row>
    <row r="96" spans="1:18" ht="18" x14ac:dyDescent="0.35">
      <c r="A96" s="8" t="s">
        <v>57</v>
      </c>
      <c r="B96" s="8" t="s">
        <v>56</v>
      </c>
      <c r="C96" s="8"/>
      <c r="D96" s="8"/>
      <c r="E96" s="10" t="s">
        <v>55</v>
      </c>
      <c r="F96" s="6">
        <v>330</v>
      </c>
      <c r="G96" s="6">
        <v>220</v>
      </c>
      <c r="H96" s="6">
        <v>235</v>
      </c>
      <c r="I96" s="9" t="s">
        <v>0</v>
      </c>
      <c r="J96" s="9">
        <v>0.88105726872246692</v>
      </c>
      <c r="K96" s="26">
        <v>39</v>
      </c>
      <c r="L96" s="6">
        <v>58</v>
      </c>
      <c r="M96" s="7">
        <v>39.966666666666669</v>
      </c>
      <c r="N96" s="7">
        <v>35.212922173274599</v>
      </c>
      <c r="O96" s="6">
        <v>5</v>
      </c>
      <c r="P96" s="5">
        <v>2.1181100086949911</v>
      </c>
      <c r="Q96" s="4">
        <v>0.85529852680108576</v>
      </c>
      <c r="R96" s="3">
        <v>308</v>
      </c>
    </row>
    <row r="97" spans="1:18" ht="18" x14ac:dyDescent="0.35">
      <c r="A97" s="8" t="s">
        <v>54</v>
      </c>
      <c r="B97" s="8" t="s">
        <v>53</v>
      </c>
      <c r="C97" s="8"/>
      <c r="D97" s="8"/>
      <c r="E97" s="10" t="s">
        <v>52</v>
      </c>
      <c r="F97" s="6">
        <v>6</v>
      </c>
      <c r="G97" s="6">
        <v>223</v>
      </c>
      <c r="H97" s="6">
        <v>238</v>
      </c>
      <c r="I97" s="9" t="s">
        <v>0</v>
      </c>
      <c r="J97" s="9">
        <v>0.87873462214411246</v>
      </c>
      <c r="K97" s="26">
        <v>38</v>
      </c>
      <c r="L97" s="6">
        <v>32</v>
      </c>
      <c r="M97" s="7">
        <v>38.533333333333331</v>
      </c>
      <c r="N97" s="7">
        <v>33.860574106619801</v>
      </c>
      <c r="O97" s="6">
        <v>3</v>
      </c>
      <c r="P97" s="5">
        <v>0.76576194204019288</v>
      </c>
      <c r="Q97" s="4">
        <v>4.5892999519921318E-2</v>
      </c>
      <c r="R97" s="3">
        <v>264</v>
      </c>
    </row>
    <row r="98" spans="1:18" ht="18" x14ac:dyDescent="0.35">
      <c r="A98" s="8" t="s">
        <v>51</v>
      </c>
      <c r="B98" s="8" t="s">
        <v>50</v>
      </c>
      <c r="C98" s="8"/>
      <c r="D98" s="8"/>
      <c r="E98" s="10" t="s">
        <v>49</v>
      </c>
      <c r="F98" s="6">
        <v>1687</v>
      </c>
      <c r="G98" s="6">
        <v>224</v>
      </c>
      <c r="H98" s="6">
        <v>239</v>
      </c>
      <c r="I98" s="9" t="s">
        <v>0</v>
      </c>
      <c r="J98" s="9">
        <v>0.87796312554872691</v>
      </c>
      <c r="K98" s="26">
        <v>39</v>
      </c>
      <c r="L98" s="6">
        <v>8</v>
      </c>
      <c r="M98" s="7">
        <v>39.133333333333333</v>
      </c>
      <c r="N98" s="7">
        <v>34.357623646473513</v>
      </c>
      <c r="O98" s="6">
        <v>4</v>
      </c>
      <c r="P98" s="5">
        <v>1.2628114818939054</v>
      </c>
      <c r="Q98" s="4">
        <v>0.49704953985371247</v>
      </c>
      <c r="R98" s="3">
        <v>282</v>
      </c>
    </row>
    <row r="99" spans="1:18" ht="31.8" thickBot="1" x14ac:dyDescent="0.65">
      <c r="A99" s="78" t="s">
        <v>135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25"/>
      <c r="Q99" s="25"/>
      <c r="R99" s="25"/>
    </row>
    <row r="100" spans="1:18" ht="18" x14ac:dyDescent="0.35">
      <c r="A100" s="79" t="s">
        <v>145</v>
      </c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42"/>
      <c r="Q100" s="42"/>
      <c r="R100" s="43"/>
    </row>
    <row r="101" spans="1:18" ht="16.2" thickBot="1" x14ac:dyDescent="0.35">
      <c r="A101" s="81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44"/>
      <c r="Q101" s="44"/>
      <c r="R101" s="45"/>
    </row>
    <row r="102" spans="1:18" ht="44.4" thickBot="1" x14ac:dyDescent="0.4">
      <c r="A102" s="38" t="s">
        <v>38</v>
      </c>
      <c r="B102" s="38" t="s">
        <v>37</v>
      </c>
      <c r="C102" s="39" t="s">
        <v>34</v>
      </c>
      <c r="D102" s="39" t="s">
        <v>33</v>
      </c>
      <c r="E102" s="39" t="s">
        <v>147</v>
      </c>
      <c r="F102" s="39" t="s">
        <v>148</v>
      </c>
      <c r="G102" s="39" t="s">
        <v>149</v>
      </c>
      <c r="H102" s="39" t="s">
        <v>150</v>
      </c>
      <c r="I102" s="39" t="s">
        <v>151</v>
      </c>
      <c r="J102" s="39" t="s">
        <v>152</v>
      </c>
      <c r="K102" s="39" t="s">
        <v>153</v>
      </c>
      <c r="M102" s="39" t="s">
        <v>141</v>
      </c>
      <c r="N102" s="40" t="s">
        <v>142</v>
      </c>
      <c r="O102" s="41" t="s">
        <v>144</v>
      </c>
      <c r="P102" s="15" t="s">
        <v>143</v>
      </c>
      <c r="Q102" s="35" t="s">
        <v>146</v>
      </c>
      <c r="R102" s="13"/>
    </row>
    <row r="103" spans="1:18" ht="18.600000000000001" thickTop="1" x14ac:dyDescent="0.35">
      <c r="A103" s="8" t="s">
        <v>73</v>
      </c>
      <c r="B103" s="8" t="s">
        <v>72</v>
      </c>
      <c r="C103" s="10" t="s">
        <v>71</v>
      </c>
      <c r="D103" s="6">
        <v>75</v>
      </c>
      <c r="E103" s="6">
        <v>3</v>
      </c>
      <c r="F103" s="6">
        <v>2</v>
      </c>
      <c r="G103" s="6">
        <v>4</v>
      </c>
      <c r="H103" s="6">
        <v>2</v>
      </c>
      <c r="I103" s="6">
        <v>2</v>
      </c>
      <c r="J103" s="6">
        <v>3</v>
      </c>
      <c r="K103" s="6">
        <v>2</v>
      </c>
      <c r="L103" s="6"/>
      <c r="M103" s="37">
        <f>COUNT(E103:K103)</f>
        <v>7</v>
      </c>
      <c r="N103" s="7">
        <f t="shared" ref="N103" si="0">SUM(E103:K103)</f>
        <v>18</v>
      </c>
      <c r="O103" s="37">
        <f t="shared" ref="O103" si="1">MAX(E103:K103)</f>
        <v>4</v>
      </c>
      <c r="P103" s="12">
        <f>14/6</f>
        <v>2.3333333333333335</v>
      </c>
      <c r="Q103" s="36">
        <v>2</v>
      </c>
      <c r="R103" s="3"/>
    </row>
    <row r="104" spans="1:18" ht="18" x14ac:dyDescent="0.35">
      <c r="A104" s="8" t="s">
        <v>70</v>
      </c>
      <c r="B104" s="8" t="s">
        <v>69</v>
      </c>
      <c r="C104" s="10" t="s">
        <v>68</v>
      </c>
      <c r="D104" s="6">
        <v>1183</v>
      </c>
      <c r="E104" s="6">
        <v>4</v>
      </c>
      <c r="F104" s="6">
        <v>4</v>
      </c>
      <c r="G104" s="6">
        <v>6</v>
      </c>
      <c r="H104" s="6">
        <v>5</v>
      </c>
      <c r="I104" s="6">
        <v>5</v>
      </c>
      <c r="J104" s="6">
        <v>7</v>
      </c>
      <c r="K104" s="6">
        <v>6</v>
      </c>
      <c r="L104" s="6"/>
      <c r="M104" s="37">
        <f t="shared" ref="M104:M111" si="2">COUNT(E104:K104)</f>
        <v>7</v>
      </c>
      <c r="N104" s="7">
        <f t="shared" ref="N104:N111" si="3">SUM(E104:K104)</f>
        <v>37</v>
      </c>
      <c r="O104" s="37">
        <f t="shared" ref="O104:O111" si="4">MAX(E104:K104)</f>
        <v>7</v>
      </c>
      <c r="P104" s="5">
        <f>30/6</f>
        <v>5</v>
      </c>
      <c r="Q104" s="36">
        <v>6</v>
      </c>
      <c r="R104" s="3"/>
    </row>
    <row r="105" spans="1:18" ht="18" x14ac:dyDescent="0.35">
      <c r="A105" s="8" t="s">
        <v>67</v>
      </c>
      <c r="B105" s="8" t="s">
        <v>66</v>
      </c>
      <c r="C105" s="10" t="s">
        <v>65</v>
      </c>
      <c r="D105" s="6">
        <v>14755</v>
      </c>
      <c r="E105" s="6" t="s">
        <v>0</v>
      </c>
      <c r="F105" s="6" t="s">
        <v>0</v>
      </c>
      <c r="G105" s="6" t="s">
        <v>0</v>
      </c>
      <c r="H105" s="6" t="s">
        <v>0</v>
      </c>
      <c r="I105" s="6" t="s">
        <v>0</v>
      </c>
      <c r="J105" s="6" t="s">
        <v>121</v>
      </c>
      <c r="K105" s="6" t="s">
        <v>121</v>
      </c>
      <c r="L105" s="6"/>
      <c r="M105" s="37"/>
      <c r="N105" s="7"/>
      <c r="O105" s="37"/>
      <c r="P105" s="5"/>
      <c r="Q105" s="36"/>
      <c r="R105" s="3"/>
    </row>
    <row r="106" spans="1:18" ht="18" x14ac:dyDescent="0.35">
      <c r="A106" s="8" t="s">
        <v>64</v>
      </c>
      <c r="B106" s="8" t="s">
        <v>63</v>
      </c>
      <c r="C106" s="10" t="s">
        <v>60</v>
      </c>
      <c r="D106" s="6">
        <v>1776</v>
      </c>
      <c r="E106" s="6" t="s">
        <v>0</v>
      </c>
      <c r="F106" s="6" t="s">
        <v>0</v>
      </c>
      <c r="G106" s="6" t="s">
        <v>0</v>
      </c>
      <c r="H106" s="6" t="s">
        <v>0</v>
      </c>
      <c r="I106" s="6" t="s">
        <v>0</v>
      </c>
      <c r="J106" s="6" t="s">
        <v>0</v>
      </c>
      <c r="K106" s="6" t="s">
        <v>0</v>
      </c>
      <c r="L106" s="6"/>
      <c r="M106" s="37"/>
      <c r="N106" s="7"/>
      <c r="O106" s="37"/>
      <c r="P106" s="5"/>
      <c r="Q106" s="36"/>
      <c r="R106" s="3"/>
    </row>
    <row r="107" spans="1:18" ht="18" x14ac:dyDescent="0.35">
      <c r="A107" s="8" t="s">
        <v>62</v>
      </c>
      <c r="B107" s="8" t="s">
        <v>61</v>
      </c>
      <c r="C107" s="10" t="s">
        <v>60</v>
      </c>
      <c r="D107" s="6">
        <v>556</v>
      </c>
      <c r="E107" s="6" t="s">
        <v>0</v>
      </c>
      <c r="F107" s="6" t="s">
        <v>0</v>
      </c>
      <c r="G107" s="6">
        <v>1</v>
      </c>
      <c r="H107" s="6">
        <v>1</v>
      </c>
      <c r="I107" s="6">
        <v>1</v>
      </c>
      <c r="J107" s="6">
        <v>2</v>
      </c>
      <c r="K107" s="6">
        <v>1</v>
      </c>
      <c r="L107" s="6"/>
      <c r="M107" s="37">
        <f t="shared" si="2"/>
        <v>5</v>
      </c>
      <c r="N107" s="7">
        <f t="shared" si="3"/>
        <v>6</v>
      </c>
      <c r="O107" s="37">
        <f t="shared" si="4"/>
        <v>2</v>
      </c>
      <c r="P107" s="5">
        <f>N107/M107</f>
        <v>1.2</v>
      </c>
      <c r="Q107" s="36">
        <v>1</v>
      </c>
      <c r="R107" s="3"/>
    </row>
    <row r="108" spans="1:18" ht="18" x14ac:dyDescent="0.35">
      <c r="A108" s="8" t="s">
        <v>59</v>
      </c>
      <c r="B108" s="8" t="s">
        <v>58</v>
      </c>
      <c r="C108" s="10" t="s">
        <v>55</v>
      </c>
      <c r="D108" s="6">
        <v>212</v>
      </c>
      <c r="E108" s="6" t="s">
        <v>0</v>
      </c>
      <c r="F108" s="6" t="s">
        <v>0</v>
      </c>
      <c r="G108" s="6" t="s">
        <v>0</v>
      </c>
      <c r="H108" s="6" t="s">
        <v>0</v>
      </c>
      <c r="I108" s="6" t="s">
        <v>0</v>
      </c>
      <c r="J108" s="6" t="s">
        <v>0</v>
      </c>
      <c r="K108" s="6" t="s">
        <v>0</v>
      </c>
      <c r="L108" s="6"/>
      <c r="M108" s="37"/>
      <c r="N108" s="7"/>
      <c r="O108" s="37"/>
      <c r="P108" s="5"/>
      <c r="Q108" s="36"/>
      <c r="R108" s="3"/>
    </row>
    <row r="109" spans="1:18" ht="18" x14ac:dyDescent="0.35">
      <c r="A109" s="8" t="s">
        <v>57</v>
      </c>
      <c r="B109" s="8" t="s">
        <v>56</v>
      </c>
      <c r="C109" s="10" t="s">
        <v>55</v>
      </c>
      <c r="D109" s="6">
        <v>330</v>
      </c>
      <c r="E109" s="6">
        <v>1</v>
      </c>
      <c r="F109" s="6">
        <v>3</v>
      </c>
      <c r="G109" s="6">
        <v>3</v>
      </c>
      <c r="H109" s="6">
        <v>5</v>
      </c>
      <c r="I109" s="6">
        <v>5</v>
      </c>
      <c r="J109" s="6">
        <v>1</v>
      </c>
      <c r="K109" s="6">
        <v>5</v>
      </c>
      <c r="L109" s="6"/>
      <c r="M109" s="37">
        <f t="shared" si="2"/>
        <v>7</v>
      </c>
      <c r="N109" s="7">
        <f t="shared" si="3"/>
        <v>23</v>
      </c>
      <c r="O109" s="37">
        <f t="shared" si="4"/>
        <v>5</v>
      </c>
      <c r="P109" s="5">
        <f>18/6</f>
        <v>3</v>
      </c>
      <c r="Q109" s="36">
        <v>4</v>
      </c>
      <c r="R109" s="3"/>
    </row>
    <row r="110" spans="1:18" ht="18" x14ac:dyDescent="0.35">
      <c r="A110" s="8" t="s">
        <v>54</v>
      </c>
      <c r="B110" s="8" t="s">
        <v>53</v>
      </c>
      <c r="C110" s="10" t="s">
        <v>52</v>
      </c>
      <c r="D110" s="6">
        <v>6</v>
      </c>
      <c r="E110" s="6" t="s">
        <v>0</v>
      </c>
      <c r="F110" s="6" t="s">
        <v>0</v>
      </c>
      <c r="G110" s="6">
        <v>5</v>
      </c>
      <c r="H110" s="6">
        <v>4</v>
      </c>
      <c r="I110" s="6">
        <v>4</v>
      </c>
      <c r="J110" s="6">
        <v>4</v>
      </c>
      <c r="K110" s="6">
        <v>3</v>
      </c>
      <c r="L110" s="6"/>
      <c r="M110" s="37">
        <f t="shared" si="2"/>
        <v>5</v>
      </c>
      <c r="N110" s="7">
        <f t="shared" si="3"/>
        <v>20</v>
      </c>
      <c r="O110" s="37">
        <f t="shared" si="4"/>
        <v>5</v>
      </c>
      <c r="P110" s="5">
        <f>20/5</f>
        <v>4</v>
      </c>
      <c r="Q110" s="36">
        <v>5</v>
      </c>
      <c r="R110" s="3"/>
    </row>
    <row r="111" spans="1:18" ht="18" x14ac:dyDescent="0.35">
      <c r="A111" s="8" t="s">
        <v>51</v>
      </c>
      <c r="B111" s="8" t="s">
        <v>50</v>
      </c>
      <c r="C111" s="10" t="s">
        <v>49</v>
      </c>
      <c r="D111" s="6">
        <v>1687</v>
      </c>
      <c r="E111" s="6">
        <v>2</v>
      </c>
      <c r="F111" s="6">
        <v>1</v>
      </c>
      <c r="G111" s="6">
        <v>2</v>
      </c>
      <c r="H111" s="6">
        <v>3</v>
      </c>
      <c r="I111" s="6">
        <v>3</v>
      </c>
      <c r="J111" s="6">
        <v>5</v>
      </c>
      <c r="K111" s="6">
        <v>4</v>
      </c>
      <c r="L111" s="6"/>
      <c r="M111" s="37">
        <f t="shared" si="2"/>
        <v>7</v>
      </c>
      <c r="N111" s="7">
        <f t="shared" si="3"/>
        <v>20</v>
      </c>
      <c r="O111" s="37">
        <f t="shared" si="4"/>
        <v>5</v>
      </c>
      <c r="P111" s="5">
        <f>15/6</f>
        <v>2.5</v>
      </c>
      <c r="Q111" s="36">
        <v>3</v>
      </c>
      <c r="R111" s="3"/>
    </row>
  </sheetData>
  <mergeCells count="45">
    <mergeCell ref="A99:O99"/>
    <mergeCell ref="A100:O100"/>
    <mergeCell ref="A101:O101"/>
    <mergeCell ref="A57:O57"/>
    <mergeCell ref="A58:O58"/>
    <mergeCell ref="A59:O59"/>
    <mergeCell ref="G60:H60"/>
    <mergeCell ref="I60:J60"/>
    <mergeCell ref="K60:L60"/>
    <mergeCell ref="A71:O71"/>
    <mergeCell ref="A72:O72"/>
    <mergeCell ref="A73:O73"/>
    <mergeCell ref="G74:H74"/>
    <mergeCell ref="I74:J74"/>
    <mergeCell ref="K74:L74"/>
    <mergeCell ref="A85:O85"/>
    <mergeCell ref="A43:O43"/>
    <mergeCell ref="A44:O44"/>
    <mergeCell ref="A45:O45"/>
    <mergeCell ref="G46:H46"/>
    <mergeCell ref="I46:J46"/>
    <mergeCell ref="K46:L46"/>
    <mergeCell ref="A15:O15"/>
    <mergeCell ref="A16:O16"/>
    <mergeCell ref="A17:O17"/>
    <mergeCell ref="G18:H18"/>
    <mergeCell ref="I18:J18"/>
    <mergeCell ref="K18:L18"/>
    <mergeCell ref="A1:O1"/>
    <mergeCell ref="A2:O2"/>
    <mergeCell ref="A3:O3"/>
    <mergeCell ref="G4:H4"/>
    <mergeCell ref="I4:J4"/>
    <mergeCell ref="K4:L4"/>
    <mergeCell ref="A29:O29"/>
    <mergeCell ref="A30:O30"/>
    <mergeCell ref="A31:O31"/>
    <mergeCell ref="G32:H32"/>
    <mergeCell ref="I32:J32"/>
    <mergeCell ref="K32:L32"/>
    <mergeCell ref="A86:O86"/>
    <mergeCell ref="A87:O87"/>
    <mergeCell ref="G88:H88"/>
    <mergeCell ref="I88:J88"/>
    <mergeCell ref="K88:L88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M96"/>
  <sheetViews>
    <sheetView topLeftCell="A74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4" width="9.6640625" customWidth="1"/>
    <col min="5" max="11" width="9.44140625" customWidth="1"/>
    <col min="12" max="12" width="8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78" t="s">
        <v>114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25"/>
      <c r="Q1" s="25"/>
      <c r="R1" s="25"/>
    </row>
    <row r="2" spans="1:39" s="2" customFormat="1" ht="18.600000000000001" thickBot="1" x14ac:dyDescent="0.4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7" t="s">
        <v>45</v>
      </c>
      <c r="H4" s="77"/>
      <c r="I4" s="77" t="s">
        <v>44</v>
      </c>
      <c r="J4" s="77"/>
      <c r="K4" s="77" t="s">
        <v>112</v>
      </c>
      <c r="L4" s="77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92</v>
      </c>
      <c r="B6" s="8" t="s">
        <v>91</v>
      </c>
      <c r="C6" s="8"/>
      <c r="D6" s="8"/>
      <c r="E6" s="10" t="s">
        <v>90</v>
      </c>
      <c r="F6" s="6">
        <v>1309</v>
      </c>
      <c r="G6" s="6">
        <v>240</v>
      </c>
      <c r="H6" s="6">
        <v>255</v>
      </c>
      <c r="I6" s="9">
        <v>0.8771929824561403</v>
      </c>
      <c r="J6" s="9" t="s">
        <v>0</v>
      </c>
      <c r="K6" s="11">
        <v>36</v>
      </c>
      <c r="L6" s="6">
        <v>23</v>
      </c>
      <c r="M6" s="7">
        <v>31.383333333333333</v>
      </c>
      <c r="N6" s="7">
        <v>27.529239766081869</v>
      </c>
      <c r="O6" s="6">
        <v>4</v>
      </c>
      <c r="P6" s="12">
        <v>10.545661546548594</v>
      </c>
      <c r="Q6" s="4">
        <v>1.5217555979759396</v>
      </c>
      <c r="R6" s="3">
        <v>948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89</v>
      </c>
      <c r="B7" s="8" t="s">
        <v>88</v>
      </c>
      <c r="C7" s="8"/>
      <c r="D7" s="8"/>
      <c r="E7" s="10" t="s">
        <v>85</v>
      </c>
      <c r="F7" s="6">
        <v>470</v>
      </c>
      <c r="G7" s="6">
        <v>240</v>
      </c>
      <c r="H7" s="6">
        <v>255</v>
      </c>
      <c r="I7" s="9" t="s">
        <v>0</v>
      </c>
      <c r="J7" s="9">
        <v>0.86580086580086579</v>
      </c>
      <c r="K7" s="11">
        <v>26</v>
      </c>
      <c r="L7" s="6">
        <v>10</v>
      </c>
      <c r="M7" s="7">
        <v>21.166666666666668</v>
      </c>
      <c r="N7" s="7">
        <v>18.326118326118326</v>
      </c>
      <c r="O7" s="6">
        <v>2</v>
      </c>
      <c r="P7" s="5">
        <v>1.3425401065850515</v>
      </c>
      <c r="Q7" s="4">
        <v>1.3425401065850515</v>
      </c>
      <c r="R7" s="3">
        <v>346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87</v>
      </c>
      <c r="B8" s="8" t="s">
        <v>86</v>
      </c>
      <c r="C8" s="8"/>
      <c r="D8" s="8"/>
      <c r="E8" s="10" t="s">
        <v>85</v>
      </c>
      <c r="F8" s="6">
        <v>23</v>
      </c>
      <c r="G8" s="6">
        <v>243</v>
      </c>
      <c r="H8" s="6">
        <v>258</v>
      </c>
      <c r="I8" s="9" t="s">
        <v>0</v>
      </c>
      <c r="J8" s="9">
        <v>0.86355785837651122</v>
      </c>
      <c r="K8" s="11">
        <v>35</v>
      </c>
      <c r="L8" s="6">
        <v>7</v>
      </c>
      <c r="M8" s="7">
        <v>30.116666666666667</v>
      </c>
      <c r="N8" s="7">
        <v>26.007484168105929</v>
      </c>
      <c r="O8" s="6">
        <v>3</v>
      </c>
      <c r="P8" s="5">
        <v>9.0239059485726543</v>
      </c>
      <c r="Q8" s="4">
        <v>7.6813658419876027</v>
      </c>
      <c r="R8" s="3">
        <v>873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84</v>
      </c>
      <c r="B9" s="8" t="s">
        <v>83</v>
      </c>
      <c r="C9" s="8"/>
      <c r="D9" s="8"/>
      <c r="E9" s="10" t="s">
        <v>82</v>
      </c>
      <c r="F9" s="6">
        <v>1256</v>
      </c>
      <c r="G9" s="6">
        <v>242</v>
      </c>
      <c r="H9" s="6">
        <v>257</v>
      </c>
      <c r="I9" s="9" t="s">
        <v>0</v>
      </c>
      <c r="J9" s="9">
        <v>0.86430423509075194</v>
      </c>
      <c r="K9" s="11">
        <v>24</v>
      </c>
      <c r="L9" s="6">
        <v>39</v>
      </c>
      <c r="M9" s="7">
        <v>19.649999999999999</v>
      </c>
      <c r="N9" s="7">
        <v>16.983578219533275</v>
      </c>
      <c r="O9" s="6">
        <v>1</v>
      </c>
      <c r="P9" s="5">
        <v>0</v>
      </c>
      <c r="Q9" s="4"/>
      <c r="R9" s="3">
        <v>257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81</v>
      </c>
      <c r="B10" s="8" t="s">
        <v>80</v>
      </c>
      <c r="C10" s="8"/>
      <c r="D10" s="8"/>
      <c r="E10" s="6" t="s">
        <v>79</v>
      </c>
      <c r="F10" s="6">
        <v>153</v>
      </c>
      <c r="G10" s="6">
        <v>251</v>
      </c>
      <c r="H10" s="6">
        <v>266</v>
      </c>
      <c r="I10" s="9" t="s">
        <v>0</v>
      </c>
      <c r="J10" s="9">
        <v>0.85763293310463118</v>
      </c>
      <c r="K10" s="11"/>
      <c r="L10" s="6"/>
      <c r="M10" s="7" t="s">
        <v>2</v>
      </c>
      <c r="N10" s="7" t="s">
        <v>0</v>
      </c>
      <c r="O10" s="6" t="s">
        <v>0</v>
      </c>
      <c r="P10" s="5" t="s">
        <v>0</v>
      </c>
      <c r="Q10" s="4" t="s">
        <v>0</v>
      </c>
      <c r="R10" s="3" t="s">
        <v>0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 t="s">
        <v>78</v>
      </c>
      <c r="B11" s="8" t="s">
        <v>77</v>
      </c>
      <c r="C11" s="8"/>
      <c r="D11" s="8"/>
      <c r="E11" s="10" t="s">
        <v>75</v>
      </c>
      <c r="F11" s="6">
        <v>14942</v>
      </c>
      <c r="G11" s="6">
        <v>271</v>
      </c>
      <c r="H11" s="6">
        <v>286</v>
      </c>
      <c r="I11" s="9" t="s">
        <v>0</v>
      </c>
      <c r="J11" s="9">
        <v>0.84317032040472173</v>
      </c>
      <c r="K11" s="11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76</v>
      </c>
      <c r="B12" s="8"/>
      <c r="C12" s="8"/>
      <c r="D12" s="8"/>
      <c r="E12" s="10" t="s">
        <v>75</v>
      </c>
      <c r="F12" s="6" t="s">
        <v>74</v>
      </c>
      <c r="G12" s="6">
        <v>271</v>
      </c>
      <c r="H12" s="6">
        <v>286</v>
      </c>
      <c r="I12" s="9" t="s">
        <v>0</v>
      </c>
      <c r="J12" s="9">
        <v>0.84317032040472173</v>
      </c>
      <c r="K12" s="11"/>
      <c r="L12" s="6"/>
      <c r="M12" s="7" t="s">
        <v>2</v>
      </c>
      <c r="N12" s="7" t="s">
        <v>0</v>
      </c>
      <c r="O12" s="6" t="s">
        <v>0</v>
      </c>
      <c r="P12" s="5" t="s">
        <v>0</v>
      </c>
      <c r="Q12" s="4" t="s">
        <v>0</v>
      </c>
      <c r="R12" s="3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2" customFormat="1" ht="30" customHeight="1" x14ac:dyDescent="0.3">
      <c r="A13" s="30" t="s">
        <v>113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</row>
    <row r="14" spans="1:39" s="2" customFormat="1" ht="30" customHeight="1" x14ac:dyDescent="0.6">
      <c r="A14" s="78" t="s">
        <v>114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25"/>
      <c r="Q14" s="25"/>
      <c r="R14" s="2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18.600000000000001" thickBot="1" x14ac:dyDescent="0.4">
      <c r="A15" s="75" t="s">
        <v>117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29"/>
      <c r="Q15" s="29"/>
      <c r="R15" s="2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6.2" thickTop="1" x14ac:dyDescent="0.3">
      <c r="A16" s="76" t="s">
        <v>119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24" t="s">
        <v>27</v>
      </c>
      <c r="Q16" s="24" t="s">
        <v>27</v>
      </c>
      <c r="R16" s="23" t="s">
        <v>46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30" customHeight="1" x14ac:dyDescent="0.35">
      <c r="A17" s="22"/>
      <c r="B17" s="22"/>
      <c r="C17" s="21"/>
      <c r="D17" s="21"/>
      <c r="E17" s="21"/>
      <c r="F17" s="21"/>
      <c r="G17" s="77" t="s">
        <v>45</v>
      </c>
      <c r="H17" s="77"/>
      <c r="I17" s="77" t="s">
        <v>44</v>
      </c>
      <c r="J17" s="77"/>
      <c r="K17" s="77" t="s">
        <v>43</v>
      </c>
      <c r="L17" s="77"/>
      <c r="M17" s="17" t="s">
        <v>42</v>
      </c>
      <c r="N17" s="17" t="s">
        <v>41</v>
      </c>
      <c r="O17" s="16"/>
      <c r="P17" s="19" t="s">
        <v>40</v>
      </c>
      <c r="Q17" s="19" t="s">
        <v>40</v>
      </c>
      <c r="R17" s="13" t="s">
        <v>39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thickBot="1" x14ac:dyDescent="0.4">
      <c r="A18" s="18" t="s">
        <v>38</v>
      </c>
      <c r="B18" s="18" t="s">
        <v>37</v>
      </c>
      <c r="C18" s="17" t="s">
        <v>36</v>
      </c>
      <c r="D18" s="17" t="s">
        <v>35</v>
      </c>
      <c r="E18" s="17" t="s">
        <v>34</v>
      </c>
      <c r="F18" s="17" t="s">
        <v>33</v>
      </c>
      <c r="G18" s="17" t="s">
        <v>32</v>
      </c>
      <c r="H18" s="17" t="s">
        <v>31</v>
      </c>
      <c r="I18" s="17" t="s">
        <v>32</v>
      </c>
      <c r="J18" s="17" t="s">
        <v>31</v>
      </c>
      <c r="K18" s="17" t="s">
        <v>30</v>
      </c>
      <c r="L18" s="17" t="s">
        <v>29</v>
      </c>
      <c r="M18" s="17" t="s">
        <v>28</v>
      </c>
      <c r="N18" s="17" t="s">
        <v>27</v>
      </c>
      <c r="O18" s="16" t="s">
        <v>26</v>
      </c>
      <c r="P18" s="15" t="s">
        <v>25</v>
      </c>
      <c r="Q18" s="14" t="s">
        <v>24</v>
      </c>
      <c r="R18" s="13" t="s">
        <v>23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Top="1" x14ac:dyDescent="0.35">
      <c r="A19" s="8" t="s">
        <v>92</v>
      </c>
      <c r="B19" s="8" t="s">
        <v>91</v>
      </c>
      <c r="C19" s="8"/>
      <c r="D19" s="8"/>
      <c r="E19" s="10" t="s">
        <v>90</v>
      </c>
      <c r="F19" s="6">
        <v>1309</v>
      </c>
      <c r="G19" s="6">
        <v>240</v>
      </c>
      <c r="H19" s="6">
        <v>255</v>
      </c>
      <c r="I19" s="9">
        <v>0.8771929824561403</v>
      </c>
      <c r="J19" s="9" t="s">
        <v>0</v>
      </c>
      <c r="K19" s="11"/>
      <c r="L19" s="6"/>
      <c r="M19" s="7" t="s">
        <v>2</v>
      </c>
      <c r="N19" s="7" t="s">
        <v>0</v>
      </c>
      <c r="O19" s="6" t="s">
        <v>0</v>
      </c>
      <c r="P19" s="12" t="s">
        <v>0</v>
      </c>
      <c r="Q19" s="4" t="s">
        <v>0</v>
      </c>
      <c r="R19" s="3" t="s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x14ac:dyDescent="0.35">
      <c r="A20" s="8" t="s">
        <v>89</v>
      </c>
      <c r="B20" s="8" t="s">
        <v>88</v>
      </c>
      <c r="C20" s="8"/>
      <c r="D20" s="8"/>
      <c r="E20" s="10" t="s">
        <v>85</v>
      </c>
      <c r="F20" s="6">
        <v>470</v>
      </c>
      <c r="G20" s="6">
        <v>240</v>
      </c>
      <c r="H20" s="6">
        <v>255</v>
      </c>
      <c r="I20" s="9" t="s">
        <v>0</v>
      </c>
      <c r="J20" s="9">
        <v>0.86580086580086579</v>
      </c>
      <c r="K20" s="11">
        <v>81</v>
      </c>
      <c r="L20" s="6">
        <v>10</v>
      </c>
      <c r="M20" s="7">
        <v>76.166666666666671</v>
      </c>
      <c r="N20" s="7">
        <v>65.945165945165954</v>
      </c>
      <c r="O20" s="6">
        <v>2</v>
      </c>
      <c r="P20" s="5">
        <v>8.0655923352552605</v>
      </c>
      <c r="Q20" s="4">
        <v>8.0655923352552605</v>
      </c>
      <c r="R20" s="3">
        <v>416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87</v>
      </c>
      <c r="B21" s="8" t="s">
        <v>86</v>
      </c>
      <c r="C21" s="8"/>
      <c r="D21" s="8"/>
      <c r="E21" s="10" t="s">
        <v>85</v>
      </c>
      <c r="F21" s="6">
        <v>23</v>
      </c>
      <c r="G21" s="6">
        <v>243</v>
      </c>
      <c r="H21" s="6">
        <v>258</v>
      </c>
      <c r="I21" s="9" t="s">
        <v>0</v>
      </c>
      <c r="J21" s="9">
        <v>0.86355785837651122</v>
      </c>
      <c r="K21" s="11">
        <v>103</v>
      </c>
      <c r="L21" s="6">
        <v>38</v>
      </c>
      <c r="M21" s="7">
        <v>98.63333333333334</v>
      </c>
      <c r="N21" s="7">
        <v>85.1755900978699</v>
      </c>
      <c r="O21" s="6">
        <v>3</v>
      </c>
      <c r="P21" s="5">
        <v>27.296016487959207</v>
      </c>
      <c r="Q21" s="4">
        <v>19.230424152703947</v>
      </c>
      <c r="R21" s="3">
        <v>804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84</v>
      </c>
      <c r="B22" s="8" t="s">
        <v>83</v>
      </c>
      <c r="C22" s="8"/>
      <c r="D22" s="8"/>
      <c r="E22" s="10" t="s">
        <v>82</v>
      </c>
      <c r="F22" s="6">
        <v>1256</v>
      </c>
      <c r="G22" s="6">
        <v>242</v>
      </c>
      <c r="H22" s="6">
        <v>257</v>
      </c>
      <c r="I22" s="9" t="s">
        <v>0</v>
      </c>
      <c r="J22" s="9">
        <v>0.86430423509075194</v>
      </c>
      <c r="K22" s="11">
        <v>71</v>
      </c>
      <c r="L22" s="6">
        <v>58</v>
      </c>
      <c r="M22" s="7">
        <v>66.966666666666669</v>
      </c>
      <c r="N22" s="7">
        <v>57.879573609910693</v>
      </c>
      <c r="O22" s="6">
        <v>1</v>
      </c>
      <c r="P22" s="5">
        <v>0</v>
      </c>
      <c r="Q22" s="4"/>
      <c r="R22" s="3">
        <v>257</v>
      </c>
    </row>
    <row r="23" spans="1:39" ht="19.5" customHeight="1" x14ac:dyDescent="0.35">
      <c r="A23" s="8" t="s">
        <v>81</v>
      </c>
      <c r="B23" s="8" t="s">
        <v>80</v>
      </c>
      <c r="C23" s="8"/>
      <c r="D23" s="8"/>
      <c r="E23" s="6" t="s">
        <v>79</v>
      </c>
      <c r="F23" s="6">
        <v>153</v>
      </c>
      <c r="G23" s="6">
        <v>251</v>
      </c>
      <c r="H23" s="6">
        <v>266</v>
      </c>
      <c r="I23" s="9" t="s">
        <v>0</v>
      </c>
      <c r="J23" s="9">
        <v>0.85763293310463118</v>
      </c>
      <c r="K23" s="11"/>
      <c r="L23" s="6"/>
      <c r="M23" s="7" t="s">
        <v>2</v>
      </c>
      <c r="N23" s="7" t="s">
        <v>0</v>
      </c>
      <c r="O23" s="6" t="s">
        <v>0</v>
      </c>
      <c r="P23" s="5" t="s">
        <v>0</v>
      </c>
      <c r="Q23" s="4" t="s">
        <v>0</v>
      </c>
      <c r="R23" s="3" t="s">
        <v>0</v>
      </c>
    </row>
    <row r="24" spans="1:39" ht="19.5" customHeight="1" x14ac:dyDescent="0.35">
      <c r="A24" s="8" t="s">
        <v>78</v>
      </c>
      <c r="B24" s="8" t="s">
        <v>77</v>
      </c>
      <c r="C24" s="8"/>
      <c r="D24" s="8"/>
      <c r="E24" s="10" t="s">
        <v>75</v>
      </c>
      <c r="F24" s="6">
        <v>14942</v>
      </c>
      <c r="G24" s="6">
        <v>271</v>
      </c>
      <c r="H24" s="6">
        <v>286</v>
      </c>
      <c r="I24" s="9" t="s">
        <v>0</v>
      </c>
      <c r="J24" s="9">
        <v>0.84317032040472173</v>
      </c>
      <c r="K24" s="11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76</v>
      </c>
      <c r="B25" s="8"/>
      <c r="C25" s="8"/>
      <c r="D25" s="8"/>
      <c r="E25" s="10" t="s">
        <v>75</v>
      </c>
      <c r="F25" s="6" t="s">
        <v>74</v>
      </c>
      <c r="G25" s="6">
        <v>271</v>
      </c>
      <c r="H25" s="6">
        <v>286</v>
      </c>
      <c r="I25" s="9" t="s">
        <v>0</v>
      </c>
      <c r="J25" s="9">
        <v>0.84317032040472173</v>
      </c>
      <c r="K25" s="11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30" customHeight="1" x14ac:dyDescent="0.6">
      <c r="A26" s="78" t="s">
        <v>114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25"/>
      <c r="Q26" s="25"/>
      <c r="R26" s="25"/>
    </row>
    <row r="27" spans="1:39" ht="18.600000000000001" thickBot="1" x14ac:dyDescent="0.4">
      <c r="A27" s="75" t="s">
        <v>122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29"/>
      <c r="Q27" s="29"/>
      <c r="R27" s="29"/>
    </row>
    <row r="28" spans="1:39" ht="16.2" thickTop="1" x14ac:dyDescent="0.3">
      <c r="A28" s="76" t="s">
        <v>123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24" t="s">
        <v>27</v>
      </c>
      <c r="Q28" s="24" t="s">
        <v>27</v>
      </c>
      <c r="R28" s="23" t="s">
        <v>46</v>
      </c>
    </row>
    <row r="29" spans="1:39" ht="18" x14ac:dyDescent="0.35">
      <c r="A29" s="22"/>
      <c r="B29" s="22"/>
      <c r="C29" s="21"/>
      <c r="D29" s="21"/>
      <c r="E29" s="21"/>
      <c r="F29" s="21"/>
      <c r="G29" s="77" t="s">
        <v>45</v>
      </c>
      <c r="H29" s="77"/>
      <c r="I29" s="77" t="s">
        <v>44</v>
      </c>
      <c r="J29" s="77"/>
      <c r="K29" s="77" t="s">
        <v>43</v>
      </c>
      <c r="L29" s="77"/>
      <c r="M29" s="20" t="s">
        <v>42</v>
      </c>
      <c r="N29" s="20" t="s">
        <v>41</v>
      </c>
      <c r="O29" s="16"/>
      <c r="P29" s="19" t="s">
        <v>40</v>
      </c>
      <c r="Q29" s="19" t="s">
        <v>40</v>
      </c>
      <c r="R29" s="13" t="s">
        <v>39</v>
      </c>
    </row>
    <row r="30" spans="1:39" ht="18.600000000000001" thickBot="1" x14ac:dyDescent="0.4">
      <c r="A30" s="18" t="s">
        <v>38</v>
      </c>
      <c r="B30" s="18" t="s">
        <v>37</v>
      </c>
      <c r="C30" s="20" t="s">
        <v>36</v>
      </c>
      <c r="D30" s="20" t="s">
        <v>35</v>
      </c>
      <c r="E30" s="20" t="s">
        <v>34</v>
      </c>
      <c r="F30" s="20" t="s">
        <v>33</v>
      </c>
      <c r="G30" s="20" t="s">
        <v>32</v>
      </c>
      <c r="H30" s="20" t="s">
        <v>31</v>
      </c>
      <c r="I30" s="20" t="s">
        <v>32</v>
      </c>
      <c r="J30" s="20" t="s">
        <v>31</v>
      </c>
      <c r="K30" s="20" t="s">
        <v>30</v>
      </c>
      <c r="L30" s="20" t="s">
        <v>29</v>
      </c>
      <c r="M30" s="20" t="s">
        <v>28</v>
      </c>
      <c r="N30" s="20" t="s">
        <v>27</v>
      </c>
      <c r="O30" s="16" t="s">
        <v>26</v>
      </c>
      <c r="P30" s="15" t="s">
        <v>25</v>
      </c>
      <c r="Q30" s="14" t="s">
        <v>24</v>
      </c>
      <c r="R30" s="13" t="s">
        <v>23</v>
      </c>
    </row>
    <row r="31" spans="1:39" ht="18.600000000000001" thickTop="1" x14ac:dyDescent="0.35">
      <c r="A31" s="8" t="s">
        <v>92</v>
      </c>
      <c r="B31" s="8" t="s">
        <v>91</v>
      </c>
      <c r="C31" s="8"/>
      <c r="D31" s="8"/>
      <c r="E31" s="10" t="s">
        <v>90</v>
      </c>
      <c r="F31" s="6">
        <v>1309</v>
      </c>
      <c r="G31" s="6">
        <v>240</v>
      </c>
      <c r="H31" s="6">
        <v>255</v>
      </c>
      <c r="I31" s="9">
        <v>0.8771929824561403</v>
      </c>
      <c r="J31" s="9" t="s">
        <v>0</v>
      </c>
      <c r="K31" s="11">
        <v>63</v>
      </c>
      <c r="L31" s="6">
        <v>28</v>
      </c>
      <c r="M31" s="7">
        <v>58.466666666666669</v>
      </c>
      <c r="N31" s="7">
        <v>51.28654970760234</v>
      </c>
      <c r="O31" s="6">
        <v>4</v>
      </c>
      <c r="P31" s="12">
        <v>10.649042560661236</v>
      </c>
      <c r="Q31" s="4">
        <v>7.6213260423786764</v>
      </c>
      <c r="R31" s="3">
        <v>539</v>
      </c>
    </row>
    <row r="32" spans="1:39" ht="18" x14ac:dyDescent="0.35">
      <c r="A32" s="8" t="s">
        <v>89</v>
      </c>
      <c r="B32" s="8" t="s">
        <v>88</v>
      </c>
      <c r="C32" s="8"/>
      <c r="D32" s="8"/>
      <c r="E32" s="10" t="s">
        <v>85</v>
      </c>
      <c r="F32" s="6">
        <v>470</v>
      </c>
      <c r="G32" s="6">
        <v>240</v>
      </c>
      <c r="H32" s="6">
        <v>255</v>
      </c>
      <c r="I32" s="9" t="s">
        <v>0</v>
      </c>
      <c r="J32" s="9">
        <v>0.86580086580086579</v>
      </c>
      <c r="K32" s="11">
        <v>55</v>
      </c>
      <c r="L32" s="6">
        <v>26</v>
      </c>
      <c r="M32" s="7">
        <v>50.43333333333333</v>
      </c>
      <c r="N32" s="7">
        <v>43.665223665223664</v>
      </c>
      <c r="O32" s="6">
        <v>3</v>
      </c>
      <c r="P32" s="5">
        <v>3.0277165182825598</v>
      </c>
      <c r="Q32" s="4">
        <v>2.6395826395826347</v>
      </c>
      <c r="R32" s="3">
        <v>341</v>
      </c>
    </row>
    <row r="33" spans="1:18" ht="18" x14ac:dyDescent="0.35">
      <c r="A33" s="8" t="s">
        <v>87</v>
      </c>
      <c r="B33" s="8" t="s">
        <v>86</v>
      </c>
      <c r="C33" s="8"/>
      <c r="D33" s="8"/>
      <c r="E33" s="10" t="s">
        <v>85</v>
      </c>
      <c r="F33" s="6">
        <v>23</v>
      </c>
      <c r="G33" s="6">
        <v>243</v>
      </c>
      <c r="H33" s="6">
        <v>258</v>
      </c>
      <c r="I33" s="9" t="s">
        <v>0</v>
      </c>
      <c r="J33" s="9">
        <v>0.86355785837651122</v>
      </c>
      <c r="K33" s="11"/>
      <c r="L33" s="6"/>
      <c r="M33" s="7" t="s">
        <v>2</v>
      </c>
      <c r="N33" s="7" t="s">
        <v>0</v>
      </c>
      <c r="O33" s="6" t="s">
        <v>0</v>
      </c>
      <c r="P33" s="5" t="s">
        <v>0</v>
      </c>
      <c r="Q33" s="4" t="s">
        <v>0</v>
      </c>
      <c r="R33" s="3" t="s">
        <v>0</v>
      </c>
    </row>
    <row r="34" spans="1:18" ht="18" x14ac:dyDescent="0.35">
      <c r="A34" s="8" t="s">
        <v>84</v>
      </c>
      <c r="B34" s="8" t="s">
        <v>83</v>
      </c>
      <c r="C34" s="8"/>
      <c r="D34" s="8"/>
      <c r="E34" s="10" t="s">
        <v>82</v>
      </c>
      <c r="F34" s="6">
        <v>1256</v>
      </c>
      <c r="G34" s="6">
        <v>242</v>
      </c>
      <c r="H34" s="6">
        <v>257</v>
      </c>
      <c r="I34" s="9" t="s">
        <v>0</v>
      </c>
      <c r="J34" s="9">
        <v>0.86430423509075194</v>
      </c>
      <c r="K34" s="11">
        <v>52</v>
      </c>
      <c r="L34" s="6">
        <v>28</v>
      </c>
      <c r="M34" s="7">
        <v>47.466666666666669</v>
      </c>
      <c r="N34" s="7">
        <v>41.025641025641029</v>
      </c>
      <c r="O34" s="6">
        <v>2</v>
      </c>
      <c r="P34" s="5">
        <v>0.38813387869992511</v>
      </c>
      <c r="Q34" s="4">
        <v>0.38813387869992511</v>
      </c>
      <c r="R34" s="3">
        <v>268</v>
      </c>
    </row>
    <row r="35" spans="1:18" ht="18" x14ac:dyDescent="0.35">
      <c r="A35" s="8" t="s">
        <v>81</v>
      </c>
      <c r="B35" s="8" t="s">
        <v>80</v>
      </c>
      <c r="C35" s="8"/>
      <c r="D35" s="8"/>
      <c r="E35" s="6" t="s">
        <v>79</v>
      </c>
      <c r="F35" s="6">
        <v>153</v>
      </c>
      <c r="G35" s="6">
        <v>251</v>
      </c>
      <c r="H35" s="6">
        <v>266</v>
      </c>
      <c r="I35" s="9" t="s">
        <v>0</v>
      </c>
      <c r="J35" s="9">
        <v>0.85763293310463118</v>
      </c>
      <c r="K35" s="11">
        <v>52</v>
      </c>
      <c r="L35" s="6">
        <v>23</v>
      </c>
      <c r="M35" s="7">
        <v>47.383333333333333</v>
      </c>
      <c r="N35" s="7">
        <v>40.637507146941104</v>
      </c>
      <c r="O35" s="6">
        <v>1</v>
      </c>
      <c r="P35" s="5">
        <v>0</v>
      </c>
      <c r="Q35" s="4"/>
      <c r="R35" s="3">
        <v>266</v>
      </c>
    </row>
    <row r="36" spans="1:18" ht="18" x14ac:dyDescent="0.35">
      <c r="A36" s="8" t="s">
        <v>78</v>
      </c>
      <c r="B36" s="8" t="s">
        <v>77</v>
      </c>
      <c r="C36" s="8"/>
      <c r="D36" s="8"/>
      <c r="E36" s="10" t="s">
        <v>75</v>
      </c>
      <c r="F36" s="6">
        <v>14942</v>
      </c>
      <c r="G36" s="6">
        <v>271</v>
      </c>
      <c r="H36" s="6">
        <v>286</v>
      </c>
      <c r="I36" s="9" t="s">
        <v>0</v>
      </c>
      <c r="J36" s="9">
        <v>0.84317032040472173</v>
      </c>
      <c r="K36" s="11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76</v>
      </c>
      <c r="B37" s="8"/>
      <c r="C37" s="8"/>
      <c r="D37" s="8"/>
      <c r="E37" s="10" t="s">
        <v>75</v>
      </c>
      <c r="F37" s="6" t="s">
        <v>74</v>
      </c>
      <c r="G37" s="6">
        <v>271</v>
      </c>
      <c r="H37" s="6">
        <v>286</v>
      </c>
      <c r="I37" s="9" t="s">
        <v>0</v>
      </c>
      <c r="J37" s="9">
        <v>0.84317032040472173</v>
      </c>
      <c r="K37" s="11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31.2" x14ac:dyDescent="0.6">
      <c r="A38" s="78" t="s">
        <v>114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25"/>
      <c r="Q38" s="25"/>
      <c r="R38" s="25"/>
    </row>
    <row r="39" spans="1:18" ht="18.600000000000001" thickBot="1" x14ac:dyDescent="0.4">
      <c r="A39" s="75" t="s">
        <v>124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29"/>
      <c r="Q39" s="29"/>
      <c r="R39" s="29"/>
    </row>
    <row r="40" spans="1:18" ht="16.2" thickTop="1" x14ac:dyDescent="0.3">
      <c r="A40" s="76" t="s">
        <v>125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24" t="s">
        <v>27</v>
      </c>
      <c r="Q40" s="24" t="s">
        <v>27</v>
      </c>
      <c r="R40" s="23" t="s">
        <v>46</v>
      </c>
    </row>
    <row r="41" spans="1:18" ht="18" x14ac:dyDescent="0.35">
      <c r="A41" s="22"/>
      <c r="B41" s="22"/>
      <c r="C41" s="21"/>
      <c r="D41" s="21"/>
      <c r="E41" s="21"/>
      <c r="F41" s="21"/>
      <c r="G41" s="77" t="s">
        <v>45</v>
      </c>
      <c r="H41" s="77"/>
      <c r="I41" s="77" t="s">
        <v>44</v>
      </c>
      <c r="J41" s="77"/>
      <c r="K41" s="77" t="s">
        <v>43</v>
      </c>
      <c r="L41" s="77"/>
      <c r="M41" s="33" t="s">
        <v>42</v>
      </c>
      <c r="N41" s="33" t="s">
        <v>41</v>
      </c>
      <c r="O41" s="16"/>
      <c r="P41" s="19" t="s">
        <v>40</v>
      </c>
      <c r="Q41" s="19" t="s">
        <v>40</v>
      </c>
      <c r="R41" s="13" t="s">
        <v>39</v>
      </c>
    </row>
    <row r="42" spans="1:18" ht="18.600000000000001" thickBot="1" x14ac:dyDescent="0.4">
      <c r="A42" s="18" t="s">
        <v>38</v>
      </c>
      <c r="B42" s="18" t="s">
        <v>37</v>
      </c>
      <c r="C42" s="33" t="s">
        <v>36</v>
      </c>
      <c r="D42" s="33" t="s">
        <v>35</v>
      </c>
      <c r="E42" s="33" t="s">
        <v>34</v>
      </c>
      <c r="F42" s="33" t="s">
        <v>33</v>
      </c>
      <c r="G42" s="33" t="s">
        <v>32</v>
      </c>
      <c r="H42" s="33" t="s">
        <v>31</v>
      </c>
      <c r="I42" s="33" t="s">
        <v>32</v>
      </c>
      <c r="J42" s="33" t="s">
        <v>31</v>
      </c>
      <c r="K42" s="33" t="s">
        <v>30</v>
      </c>
      <c r="L42" s="33" t="s">
        <v>29</v>
      </c>
      <c r="M42" s="33" t="s">
        <v>28</v>
      </c>
      <c r="N42" s="33" t="s">
        <v>27</v>
      </c>
      <c r="O42" s="16" t="s">
        <v>26</v>
      </c>
      <c r="P42" s="15" t="s">
        <v>25</v>
      </c>
      <c r="Q42" s="14" t="s">
        <v>24</v>
      </c>
      <c r="R42" s="13" t="s">
        <v>23</v>
      </c>
    </row>
    <row r="43" spans="1:18" ht="18.600000000000001" thickTop="1" x14ac:dyDescent="0.35">
      <c r="A43" s="8" t="s">
        <v>92</v>
      </c>
      <c r="B43" s="8" t="s">
        <v>91</v>
      </c>
      <c r="C43" s="8"/>
      <c r="D43" s="8"/>
      <c r="E43" s="26" t="s">
        <v>90</v>
      </c>
      <c r="F43" s="6">
        <v>1309</v>
      </c>
      <c r="G43" s="6">
        <v>240</v>
      </c>
      <c r="H43" s="6">
        <v>255</v>
      </c>
      <c r="I43" s="9">
        <v>0.8771929824561403</v>
      </c>
      <c r="J43" s="9" t="s">
        <v>0</v>
      </c>
      <c r="K43" s="11">
        <v>60</v>
      </c>
      <c r="L43" s="6">
        <v>7</v>
      </c>
      <c r="M43" s="7">
        <v>55.116666666666667</v>
      </c>
      <c r="N43" s="7">
        <v>48.347953216374265</v>
      </c>
      <c r="O43" s="6">
        <v>2</v>
      </c>
      <c r="P43" s="12">
        <v>7.10623613196055</v>
      </c>
      <c r="Q43" s="4">
        <v>7.10623613196055</v>
      </c>
      <c r="R43" s="3">
        <v>436</v>
      </c>
    </row>
    <row r="44" spans="1:18" ht="18" x14ac:dyDescent="0.35">
      <c r="A44" s="8" t="s">
        <v>89</v>
      </c>
      <c r="B44" s="8" t="s">
        <v>88</v>
      </c>
      <c r="C44" s="8"/>
      <c r="D44" s="8"/>
      <c r="E44" s="26" t="s">
        <v>85</v>
      </c>
      <c r="F44" s="6">
        <v>470</v>
      </c>
      <c r="G44" s="6">
        <v>240</v>
      </c>
      <c r="H44" s="6">
        <v>255</v>
      </c>
      <c r="I44" s="9" t="s">
        <v>0</v>
      </c>
      <c r="J44" s="9">
        <v>0.86580086580086579</v>
      </c>
      <c r="K44" s="6" t="s">
        <v>121</v>
      </c>
      <c r="L44" s="6" t="s">
        <v>121</v>
      </c>
      <c r="M44" s="7" t="s">
        <v>2</v>
      </c>
      <c r="N44" s="7" t="s">
        <v>0</v>
      </c>
      <c r="O44" s="6">
        <v>1.75</v>
      </c>
      <c r="P44" s="5" t="s">
        <v>0</v>
      </c>
      <c r="Q44" s="4" t="s">
        <v>0</v>
      </c>
      <c r="R44" s="3" t="s">
        <v>0</v>
      </c>
    </row>
    <row r="45" spans="1:18" ht="18" x14ac:dyDescent="0.35">
      <c r="A45" s="8" t="s">
        <v>87</v>
      </c>
      <c r="B45" s="8" t="s">
        <v>126</v>
      </c>
      <c r="C45" s="8"/>
      <c r="D45" s="8"/>
      <c r="E45" s="26" t="s">
        <v>85</v>
      </c>
      <c r="F45" s="6">
        <v>23</v>
      </c>
      <c r="G45" s="6">
        <v>243</v>
      </c>
      <c r="H45" s="6">
        <v>258</v>
      </c>
      <c r="I45" s="9" t="s">
        <v>0</v>
      </c>
      <c r="J45" s="9">
        <v>0.86355785837651122</v>
      </c>
      <c r="K45" s="11">
        <v>67</v>
      </c>
      <c r="L45" s="6">
        <v>1</v>
      </c>
      <c r="M45" s="7">
        <v>62.016666666666666</v>
      </c>
      <c r="N45" s="7">
        <v>53.554979850316634</v>
      </c>
      <c r="O45" s="6">
        <v>3</v>
      </c>
      <c r="P45" s="5">
        <v>12.31326276590292</v>
      </c>
      <c r="Q45" s="4">
        <v>5.2070266339423696</v>
      </c>
      <c r="R45" s="3">
        <v>604</v>
      </c>
    </row>
    <row r="46" spans="1:18" ht="18" x14ac:dyDescent="0.35">
      <c r="A46" s="8" t="s">
        <v>84</v>
      </c>
      <c r="B46" s="8" t="s">
        <v>83</v>
      </c>
      <c r="C46" s="8"/>
      <c r="D46" s="8"/>
      <c r="E46" s="26" t="s">
        <v>82</v>
      </c>
      <c r="F46" s="6">
        <v>1256</v>
      </c>
      <c r="G46" s="6">
        <v>242</v>
      </c>
      <c r="H46" s="6">
        <v>257</v>
      </c>
      <c r="I46" s="9" t="s">
        <v>0</v>
      </c>
      <c r="J46" s="9">
        <v>0.86430423509075194</v>
      </c>
      <c r="K46" s="11">
        <v>52</v>
      </c>
      <c r="L46" s="6">
        <v>43</v>
      </c>
      <c r="M46" s="7">
        <v>47.716666666666669</v>
      </c>
      <c r="N46" s="7">
        <v>41.241717084413715</v>
      </c>
      <c r="O46" s="6">
        <v>1</v>
      </c>
      <c r="P46" s="5">
        <v>0</v>
      </c>
      <c r="Q46" s="4"/>
      <c r="R46" s="3">
        <v>257</v>
      </c>
    </row>
    <row r="47" spans="1:18" ht="18" x14ac:dyDescent="0.35">
      <c r="A47" s="8" t="s">
        <v>81</v>
      </c>
      <c r="B47" s="8" t="s">
        <v>80</v>
      </c>
      <c r="C47" s="8"/>
      <c r="D47" s="8"/>
      <c r="E47" s="26" t="s">
        <v>79</v>
      </c>
      <c r="F47" s="6">
        <v>153</v>
      </c>
      <c r="G47" s="6">
        <v>251</v>
      </c>
      <c r="H47" s="6">
        <v>266</v>
      </c>
      <c r="I47" s="9" t="s">
        <v>0</v>
      </c>
      <c r="J47" s="9">
        <v>0.85763293310463118</v>
      </c>
      <c r="K47" s="11"/>
      <c r="L47" s="6"/>
      <c r="M47" s="7" t="s">
        <v>2</v>
      </c>
      <c r="N47" s="7" t="s">
        <v>0</v>
      </c>
      <c r="O47" s="6" t="s">
        <v>0</v>
      </c>
      <c r="P47" s="5" t="s">
        <v>0</v>
      </c>
      <c r="Q47" s="4" t="s">
        <v>0</v>
      </c>
      <c r="R47" s="3" t="s">
        <v>0</v>
      </c>
    </row>
    <row r="48" spans="1:18" ht="18" x14ac:dyDescent="0.35">
      <c r="A48" s="8" t="s">
        <v>78</v>
      </c>
      <c r="B48" s="8" t="s">
        <v>77</v>
      </c>
      <c r="C48" s="8"/>
      <c r="D48" s="8"/>
      <c r="E48" s="26" t="s">
        <v>75</v>
      </c>
      <c r="F48" s="6">
        <v>14942</v>
      </c>
      <c r="G48" s="6">
        <v>271</v>
      </c>
      <c r="H48" s="6">
        <v>286</v>
      </c>
      <c r="I48" s="9" t="s">
        <v>0</v>
      </c>
      <c r="J48" s="9">
        <v>0.84317032040472173</v>
      </c>
      <c r="K48" s="11"/>
      <c r="L48" s="6"/>
      <c r="M48" s="7" t="s">
        <v>2</v>
      </c>
      <c r="N48" s="7" t="s">
        <v>0</v>
      </c>
      <c r="O48" s="6" t="s">
        <v>0</v>
      </c>
      <c r="P48" s="5" t="s">
        <v>0</v>
      </c>
      <c r="Q48" s="4" t="s">
        <v>0</v>
      </c>
      <c r="R48" s="3" t="s">
        <v>0</v>
      </c>
    </row>
    <row r="49" spans="1:18" ht="18" x14ac:dyDescent="0.35">
      <c r="A49" s="8" t="s">
        <v>76</v>
      </c>
      <c r="B49" s="8"/>
      <c r="C49" s="8"/>
      <c r="D49" s="8"/>
      <c r="E49" s="26" t="s">
        <v>75</v>
      </c>
      <c r="F49" s="6" t="s">
        <v>74</v>
      </c>
      <c r="G49" s="6">
        <v>271</v>
      </c>
      <c r="H49" s="6">
        <v>286</v>
      </c>
      <c r="I49" s="9" t="s">
        <v>0</v>
      </c>
      <c r="J49" s="9">
        <v>0.84317032040472173</v>
      </c>
      <c r="K49" s="11"/>
      <c r="L49" s="6"/>
      <c r="M49" s="7" t="s">
        <v>2</v>
      </c>
      <c r="N49" s="7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31.2" x14ac:dyDescent="0.6">
      <c r="A50" s="78" t="s">
        <v>114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25"/>
      <c r="Q50" s="25"/>
      <c r="R50" s="25"/>
    </row>
    <row r="51" spans="1:18" ht="18.600000000000001" thickBot="1" x14ac:dyDescent="0.4">
      <c r="A51" s="75" t="s">
        <v>132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29"/>
      <c r="Q51" s="29"/>
      <c r="R51" s="29"/>
    </row>
    <row r="52" spans="1:18" ht="16.2" thickTop="1" x14ac:dyDescent="0.3">
      <c r="A52" s="76" t="s">
        <v>131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24" t="s">
        <v>27</v>
      </c>
      <c r="Q52" s="24" t="s">
        <v>27</v>
      </c>
      <c r="R52" s="23" t="s">
        <v>46</v>
      </c>
    </row>
    <row r="53" spans="1:18" ht="18" x14ac:dyDescent="0.35">
      <c r="A53" s="22"/>
      <c r="B53" s="22"/>
      <c r="C53" s="21"/>
      <c r="D53" s="21"/>
      <c r="E53" s="21"/>
      <c r="F53" s="21"/>
      <c r="G53" s="77" t="s">
        <v>45</v>
      </c>
      <c r="H53" s="77"/>
      <c r="I53" s="77" t="s">
        <v>44</v>
      </c>
      <c r="J53" s="77"/>
      <c r="K53" s="77" t="s">
        <v>43</v>
      </c>
      <c r="L53" s="77"/>
      <c r="M53" s="33" t="s">
        <v>42</v>
      </c>
      <c r="N53" s="33" t="s">
        <v>41</v>
      </c>
      <c r="O53" s="16"/>
      <c r="P53" s="19" t="s">
        <v>40</v>
      </c>
      <c r="Q53" s="19" t="s">
        <v>40</v>
      </c>
      <c r="R53" s="13" t="s">
        <v>39</v>
      </c>
    </row>
    <row r="54" spans="1:18" ht="18.600000000000001" thickBot="1" x14ac:dyDescent="0.4">
      <c r="A54" s="18" t="s">
        <v>38</v>
      </c>
      <c r="B54" s="18" t="s">
        <v>37</v>
      </c>
      <c r="C54" s="33" t="s">
        <v>36</v>
      </c>
      <c r="D54" s="33" t="s">
        <v>35</v>
      </c>
      <c r="E54" s="33" t="s">
        <v>34</v>
      </c>
      <c r="F54" s="33" t="s">
        <v>33</v>
      </c>
      <c r="G54" s="33" t="s">
        <v>32</v>
      </c>
      <c r="H54" s="33" t="s">
        <v>31</v>
      </c>
      <c r="I54" s="33" t="s">
        <v>32</v>
      </c>
      <c r="J54" s="33" t="s">
        <v>31</v>
      </c>
      <c r="K54" s="33" t="s">
        <v>30</v>
      </c>
      <c r="L54" s="33" t="s">
        <v>29</v>
      </c>
      <c r="M54" s="33" t="s">
        <v>28</v>
      </c>
      <c r="N54" s="33" t="s">
        <v>27</v>
      </c>
      <c r="O54" s="16" t="s">
        <v>26</v>
      </c>
      <c r="P54" s="15" t="s">
        <v>25</v>
      </c>
      <c r="Q54" s="14" t="s">
        <v>24</v>
      </c>
      <c r="R54" s="13" t="s">
        <v>23</v>
      </c>
    </row>
    <row r="55" spans="1:18" ht="18.600000000000001" thickTop="1" x14ac:dyDescent="0.35">
      <c r="A55" s="8" t="s">
        <v>92</v>
      </c>
      <c r="B55" s="8" t="s">
        <v>91</v>
      </c>
      <c r="C55" s="8"/>
      <c r="D55" s="8"/>
      <c r="E55" s="26" t="s">
        <v>90</v>
      </c>
      <c r="F55" s="6">
        <v>1309</v>
      </c>
      <c r="G55" s="6">
        <v>240</v>
      </c>
      <c r="H55" s="6">
        <v>255</v>
      </c>
      <c r="I55" s="9">
        <v>0.8771929824561403</v>
      </c>
      <c r="J55" s="9" t="s">
        <v>0</v>
      </c>
      <c r="K55" s="11">
        <v>134</v>
      </c>
      <c r="L55" s="6">
        <v>44</v>
      </c>
      <c r="M55" s="7">
        <v>129.73333333333332</v>
      </c>
      <c r="N55" s="7">
        <v>113.80116959064325</v>
      </c>
      <c r="O55" s="6">
        <v>2</v>
      </c>
      <c r="P55" s="12">
        <v>1.31197339358188</v>
      </c>
      <c r="Q55" s="4">
        <v>1.31197339358188</v>
      </c>
      <c r="R55" s="3">
        <v>253</v>
      </c>
    </row>
    <row r="56" spans="1:18" ht="18" x14ac:dyDescent="0.35">
      <c r="A56" s="8" t="s">
        <v>89</v>
      </c>
      <c r="B56" s="8" t="s">
        <v>88</v>
      </c>
      <c r="C56" s="8"/>
      <c r="D56" s="8"/>
      <c r="E56" s="26" t="s">
        <v>85</v>
      </c>
      <c r="F56" s="6">
        <v>470</v>
      </c>
      <c r="G56" s="6">
        <v>240</v>
      </c>
      <c r="H56" s="6">
        <v>255</v>
      </c>
      <c r="I56" s="9" t="s">
        <v>0</v>
      </c>
      <c r="J56" s="9">
        <v>0.86580086580086579</v>
      </c>
      <c r="K56" s="6" t="s">
        <v>121</v>
      </c>
      <c r="L56" s="6" t="s">
        <v>121</v>
      </c>
      <c r="M56" s="7" t="s">
        <v>2</v>
      </c>
      <c r="N56" s="7" t="s">
        <v>0</v>
      </c>
      <c r="O56" s="6">
        <v>1.75</v>
      </c>
      <c r="P56" s="5" t="s">
        <v>0</v>
      </c>
      <c r="Q56" s="4" t="s">
        <v>0</v>
      </c>
      <c r="R56" s="3" t="s">
        <v>0</v>
      </c>
    </row>
    <row r="57" spans="1:18" ht="18" x14ac:dyDescent="0.35">
      <c r="A57" s="8" t="s">
        <v>87</v>
      </c>
      <c r="B57" s="8" t="s">
        <v>126</v>
      </c>
      <c r="C57" s="8"/>
      <c r="D57" s="8"/>
      <c r="E57" s="26" t="s">
        <v>85</v>
      </c>
      <c r="F57" s="6">
        <v>23</v>
      </c>
      <c r="G57" s="6">
        <v>243</v>
      </c>
      <c r="H57" s="6">
        <v>258</v>
      </c>
      <c r="I57" s="9" t="s">
        <v>0</v>
      </c>
      <c r="J57" s="9">
        <v>0.86355785837651122</v>
      </c>
      <c r="K57" s="11">
        <v>149</v>
      </c>
      <c r="L57" s="6">
        <v>16</v>
      </c>
      <c r="M57" s="7">
        <v>144.26666666666668</v>
      </c>
      <c r="N57" s="7">
        <v>124.58261370178469</v>
      </c>
      <c r="O57" s="6">
        <v>3</v>
      </c>
      <c r="P57" s="5">
        <v>12.09341750472332</v>
      </c>
      <c r="Q57" s="4">
        <v>10.78144411114144</v>
      </c>
      <c r="R57" s="3">
        <v>382</v>
      </c>
    </row>
    <row r="58" spans="1:18" ht="18" x14ac:dyDescent="0.35">
      <c r="A58" s="8" t="s">
        <v>84</v>
      </c>
      <c r="B58" s="8" t="s">
        <v>83</v>
      </c>
      <c r="C58" s="8"/>
      <c r="D58" s="8"/>
      <c r="E58" s="26" t="s">
        <v>82</v>
      </c>
      <c r="F58" s="6">
        <v>1256</v>
      </c>
      <c r="G58" s="6">
        <v>242</v>
      </c>
      <c r="H58" s="6">
        <v>257</v>
      </c>
      <c r="I58" s="9" t="s">
        <v>0</v>
      </c>
      <c r="J58" s="9">
        <v>0.86430423509075194</v>
      </c>
      <c r="K58" s="11">
        <v>135</v>
      </c>
      <c r="L58" s="6">
        <v>9</v>
      </c>
      <c r="M58" s="7">
        <v>130.15</v>
      </c>
      <c r="N58" s="7">
        <v>112.48919619706137</v>
      </c>
      <c r="O58" s="6">
        <v>1</v>
      </c>
      <c r="P58" s="5">
        <v>0</v>
      </c>
      <c r="Q58" s="4"/>
      <c r="R58" s="3">
        <v>257</v>
      </c>
    </row>
    <row r="59" spans="1:18" ht="18" x14ac:dyDescent="0.35">
      <c r="A59" s="8" t="s">
        <v>81</v>
      </c>
      <c r="B59" s="8" t="s">
        <v>80</v>
      </c>
      <c r="C59" s="8"/>
      <c r="D59" s="8"/>
      <c r="E59" s="26" t="s">
        <v>79</v>
      </c>
      <c r="F59" s="6">
        <v>153</v>
      </c>
      <c r="G59" s="6">
        <v>251</v>
      </c>
      <c r="H59" s="6">
        <v>266</v>
      </c>
      <c r="I59" s="9" t="s">
        <v>0</v>
      </c>
      <c r="J59" s="9">
        <v>0.85763293310463118</v>
      </c>
      <c r="K59" s="11"/>
      <c r="L59" s="6"/>
      <c r="M59" s="7" t="s">
        <v>2</v>
      </c>
      <c r="N59" s="7" t="s">
        <v>0</v>
      </c>
      <c r="O59" s="6" t="s">
        <v>0</v>
      </c>
      <c r="P59" s="5" t="s">
        <v>0</v>
      </c>
      <c r="Q59" s="4" t="s">
        <v>0</v>
      </c>
      <c r="R59" s="3" t="s">
        <v>0</v>
      </c>
    </row>
    <row r="60" spans="1:18" ht="18" x14ac:dyDescent="0.35">
      <c r="A60" s="8" t="s">
        <v>78</v>
      </c>
      <c r="B60" s="8" t="s">
        <v>77</v>
      </c>
      <c r="C60" s="8"/>
      <c r="D60" s="8"/>
      <c r="E60" s="26" t="s">
        <v>75</v>
      </c>
      <c r="F60" s="6">
        <v>14942</v>
      </c>
      <c r="G60" s="6">
        <v>271</v>
      </c>
      <c r="H60" s="6">
        <v>286</v>
      </c>
      <c r="I60" s="9" t="s">
        <v>0</v>
      </c>
      <c r="J60" s="9">
        <v>0.84317032040472173</v>
      </c>
      <c r="K60" s="11"/>
      <c r="L60" s="6"/>
      <c r="M60" s="7" t="s">
        <v>2</v>
      </c>
      <c r="N60" s="7" t="s">
        <v>0</v>
      </c>
      <c r="O60" s="6" t="s">
        <v>0</v>
      </c>
      <c r="P60" s="5" t="s">
        <v>0</v>
      </c>
      <c r="Q60" s="4" t="s">
        <v>0</v>
      </c>
      <c r="R60" s="3" t="s">
        <v>0</v>
      </c>
    </row>
    <row r="61" spans="1:18" ht="18" x14ac:dyDescent="0.35">
      <c r="A61" s="8" t="s">
        <v>76</v>
      </c>
      <c r="B61" s="8"/>
      <c r="C61" s="8"/>
      <c r="D61" s="8"/>
      <c r="E61" s="26" t="s">
        <v>75</v>
      </c>
      <c r="F61" s="6" t="s">
        <v>74</v>
      </c>
      <c r="G61" s="6">
        <v>271</v>
      </c>
      <c r="H61" s="6">
        <v>286</v>
      </c>
      <c r="I61" s="9" t="s">
        <v>0</v>
      </c>
      <c r="J61" s="9">
        <v>0.84317032040472173</v>
      </c>
      <c r="K61" s="11"/>
      <c r="L61" s="6"/>
      <c r="M61" s="7" t="s">
        <v>2</v>
      </c>
      <c r="N61" s="7" t="s">
        <v>0</v>
      </c>
      <c r="O61" s="6" t="s">
        <v>0</v>
      </c>
      <c r="P61" s="5" t="s">
        <v>0</v>
      </c>
      <c r="Q61" s="4" t="s">
        <v>0</v>
      </c>
      <c r="R61" s="3" t="s">
        <v>0</v>
      </c>
    </row>
    <row r="62" spans="1:18" ht="31.2" x14ac:dyDescent="0.6">
      <c r="A62" s="78" t="s">
        <v>136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25"/>
      <c r="Q62" s="25"/>
      <c r="R62" s="25"/>
    </row>
    <row r="63" spans="1:18" ht="18.600000000000001" thickBot="1" x14ac:dyDescent="0.4">
      <c r="A63" s="75" t="s">
        <v>134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29"/>
      <c r="Q63" s="29"/>
      <c r="R63" s="29"/>
    </row>
    <row r="64" spans="1:18" ht="16.2" thickTop="1" x14ac:dyDescent="0.3">
      <c r="A64" s="76" t="s">
        <v>140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24" t="s">
        <v>27</v>
      </c>
      <c r="Q64" s="24" t="s">
        <v>27</v>
      </c>
      <c r="R64" s="23" t="s">
        <v>46</v>
      </c>
    </row>
    <row r="65" spans="1:18" ht="18" x14ac:dyDescent="0.35">
      <c r="A65" s="22"/>
      <c r="B65" s="22"/>
      <c r="C65" s="21"/>
      <c r="D65" s="21"/>
      <c r="E65" s="21"/>
      <c r="F65" s="21"/>
      <c r="G65" s="77" t="s">
        <v>45</v>
      </c>
      <c r="H65" s="77"/>
      <c r="I65" s="77" t="s">
        <v>44</v>
      </c>
      <c r="J65" s="77"/>
      <c r="K65" s="77" t="s">
        <v>43</v>
      </c>
      <c r="L65" s="77"/>
      <c r="M65" s="34" t="s">
        <v>42</v>
      </c>
      <c r="N65" s="34" t="s">
        <v>41</v>
      </c>
      <c r="O65" s="16"/>
      <c r="P65" s="19" t="s">
        <v>40</v>
      </c>
      <c r="Q65" s="19" t="s">
        <v>40</v>
      </c>
      <c r="R65" s="13" t="s">
        <v>39</v>
      </c>
    </row>
    <row r="66" spans="1:18" ht="18.600000000000001" thickBot="1" x14ac:dyDescent="0.4">
      <c r="A66" s="18" t="s">
        <v>38</v>
      </c>
      <c r="B66" s="18" t="s">
        <v>37</v>
      </c>
      <c r="C66" s="34" t="s">
        <v>36</v>
      </c>
      <c r="D66" s="34" t="s">
        <v>35</v>
      </c>
      <c r="E66" s="34" t="s">
        <v>34</v>
      </c>
      <c r="F66" s="34" t="s">
        <v>33</v>
      </c>
      <c r="G66" s="34" t="s">
        <v>32</v>
      </c>
      <c r="H66" s="34" t="s">
        <v>31</v>
      </c>
      <c r="I66" s="34" t="s">
        <v>32</v>
      </c>
      <c r="J66" s="34" t="s">
        <v>31</v>
      </c>
      <c r="K66" s="34" t="s">
        <v>30</v>
      </c>
      <c r="L66" s="34" t="s">
        <v>29</v>
      </c>
      <c r="M66" s="34" t="s">
        <v>28</v>
      </c>
      <c r="N66" s="34" t="s">
        <v>27</v>
      </c>
      <c r="O66" s="16" t="s">
        <v>26</v>
      </c>
      <c r="P66" s="15" t="s">
        <v>25</v>
      </c>
      <c r="Q66" s="14" t="s">
        <v>24</v>
      </c>
      <c r="R66" s="13" t="s">
        <v>23</v>
      </c>
    </row>
    <row r="67" spans="1:18" ht="18.600000000000001" thickTop="1" x14ac:dyDescent="0.35">
      <c r="A67" s="8" t="s">
        <v>92</v>
      </c>
      <c r="B67" s="8" t="s">
        <v>91</v>
      </c>
      <c r="C67" s="8"/>
      <c r="D67" s="8"/>
      <c r="E67" s="26" t="s">
        <v>90</v>
      </c>
      <c r="F67" s="6">
        <v>1309</v>
      </c>
      <c r="G67" s="6">
        <v>240</v>
      </c>
      <c r="H67" s="6">
        <v>255</v>
      </c>
      <c r="I67" s="9">
        <v>0.8771929824561403</v>
      </c>
      <c r="J67" s="9" t="s">
        <v>0</v>
      </c>
      <c r="K67" s="11"/>
      <c r="L67" s="6"/>
      <c r="M67" s="7" t="s">
        <v>2</v>
      </c>
      <c r="N67" s="7" t="s">
        <v>0</v>
      </c>
      <c r="O67" s="6" t="s">
        <v>0</v>
      </c>
      <c r="P67" s="12" t="s">
        <v>0</v>
      </c>
      <c r="Q67" s="4" t="s">
        <v>0</v>
      </c>
      <c r="R67" s="3" t="s">
        <v>0</v>
      </c>
    </row>
    <row r="68" spans="1:18" ht="18" x14ac:dyDescent="0.35">
      <c r="A68" s="8" t="s">
        <v>89</v>
      </c>
      <c r="B68" s="8" t="s">
        <v>88</v>
      </c>
      <c r="C68" s="8"/>
      <c r="D68" s="8"/>
      <c r="E68" s="26" t="s">
        <v>85</v>
      </c>
      <c r="F68" s="6">
        <v>470</v>
      </c>
      <c r="G68" s="6">
        <v>240</v>
      </c>
      <c r="H68" s="6">
        <v>255</v>
      </c>
      <c r="I68" s="9" t="s">
        <v>0</v>
      </c>
      <c r="J68" s="9">
        <v>0.86580086580086579</v>
      </c>
      <c r="K68" s="11">
        <v>27</v>
      </c>
      <c r="L68" s="6">
        <v>53</v>
      </c>
      <c r="M68" s="7">
        <v>22.883333333333333</v>
      </c>
      <c r="N68" s="7">
        <v>19.812409812409811</v>
      </c>
      <c r="O68" s="6">
        <v>1</v>
      </c>
      <c r="P68" s="5">
        <v>0</v>
      </c>
      <c r="Q68" s="4"/>
      <c r="R68" s="3">
        <v>255</v>
      </c>
    </row>
    <row r="69" spans="1:18" ht="18" x14ac:dyDescent="0.35">
      <c r="A69" s="8" t="s">
        <v>87</v>
      </c>
      <c r="B69" s="8" t="s">
        <v>86</v>
      </c>
      <c r="C69" s="8"/>
      <c r="D69" s="8"/>
      <c r="E69" s="26" t="s">
        <v>85</v>
      </c>
      <c r="F69" s="6">
        <v>23</v>
      </c>
      <c r="G69" s="6">
        <v>243</v>
      </c>
      <c r="H69" s="6">
        <v>258</v>
      </c>
      <c r="I69" s="9" t="s">
        <v>0</v>
      </c>
      <c r="J69" s="9">
        <v>0.86355785837651122</v>
      </c>
      <c r="K69" s="11"/>
      <c r="L69" s="6"/>
      <c r="M69" s="7" t="s">
        <v>2</v>
      </c>
      <c r="N69" s="7" t="s">
        <v>0</v>
      </c>
      <c r="O69" s="6" t="s">
        <v>0</v>
      </c>
      <c r="P69" s="5" t="s">
        <v>0</v>
      </c>
      <c r="Q69" s="4" t="s">
        <v>0</v>
      </c>
      <c r="R69" s="3" t="s">
        <v>0</v>
      </c>
    </row>
    <row r="70" spans="1:18" ht="18" x14ac:dyDescent="0.35">
      <c r="A70" s="8" t="s">
        <v>84</v>
      </c>
      <c r="B70" s="8" t="s">
        <v>83</v>
      </c>
      <c r="C70" s="8"/>
      <c r="D70" s="8"/>
      <c r="E70" s="26" t="s">
        <v>82</v>
      </c>
      <c r="F70" s="6">
        <v>1256</v>
      </c>
      <c r="G70" s="6">
        <v>242</v>
      </c>
      <c r="H70" s="6">
        <v>257</v>
      </c>
      <c r="I70" s="9" t="s">
        <v>0</v>
      </c>
      <c r="J70" s="9">
        <v>0.86430423509075194</v>
      </c>
      <c r="K70" s="11">
        <v>29</v>
      </c>
      <c r="L70" s="6">
        <v>36</v>
      </c>
      <c r="M70" s="7">
        <v>24.6</v>
      </c>
      <c r="N70" s="7">
        <v>21.2618841832325</v>
      </c>
      <c r="O70" s="6">
        <v>2</v>
      </c>
      <c r="P70" s="5">
        <v>1.4494743708226885</v>
      </c>
      <c r="Q70" s="4">
        <v>1.4494743708226885</v>
      </c>
      <c r="R70" s="3">
        <v>342</v>
      </c>
    </row>
    <row r="71" spans="1:18" ht="18" x14ac:dyDescent="0.35">
      <c r="A71" s="8" t="s">
        <v>81</v>
      </c>
      <c r="B71" s="8" t="s">
        <v>80</v>
      </c>
      <c r="C71" s="8"/>
      <c r="D71" s="8"/>
      <c r="E71" s="26" t="s">
        <v>79</v>
      </c>
      <c r="F71" s="6">
        <v>153</v>
      </c>
      <c r="G71" s="6">
        <v>251</v>
      </c>
      <c r="H71" s="6">
        <v>266</v>
      </c>
      <c r="I71" s="9" t="s">
        <v>0</v>
      </c>
      <c r="J71" s="9">
        <v>0.85763293310463118</v>
      </c>
      <c r="K71" s="11"/>
      <c r="L71" s="6"/>
      <c r="M71" s="7" t="s">
        <v>2</v>
      </c>
      <c r="N71" s="7" t="s">
        <v>0</v>
      </c>
      <c r="O71" s="6" t="s">
        <v>0</v>
      </c>
      <c r="P71" s="5" t="s">
        <v>0</v>
      </c>
      <c r="Q71" s="4" t="s">
        <v>0</v>
      </c>
      <c r="R71" s="3" t="s">
        <v>0</v>
      </c>
    </row>
    <row r="72" spans="1:18" ht="18" x14ac:dyDescent="0.35">
      <c r="A72" s="8" t="s">
        <v>78</v>
      </c>
      <c r="B72" s="8" t="s">
        <v>77</v>
      </c>
      <c r="C72" s="8"/>
      <c r="D72" s="8"/>
      <c r="E72" s="26" t="s">
        <v>75</v>
      </c>
      <c r="F72" s="6">
        <v>14942</v>
      </c>
      <c r="G72" s="6">
        <v>271</v>
      </c>
      <c r="H72" s="6">
        <v>286</v>
      </c>
      <c r="I72" s="9" t="s">
        <v>0</v>
      </c>
      <c r="J72" s="9">
        <v>0.84317032040472173</v>
      </c>
      <c r="K72" s="11"/>
      <c r="L72" s="6"/>
      <c r="M72" s="7" t="s">
        <v>2</v>
      </c>
      <c r="N72" s="7" t="s">
        <v>0</v>
      </c>
      <c r="O72" s="6" t="s">
        <v>0</v>
      </c>
      <c r="P72" s="5" t="s">
        <v>0</v>
      </c>
      <c r="Q72" s="4" t="s">
        <v>0</v>
      </c>
      <c r="R72" s="3" t="s">
        <v>0</v>
      </c>
    </row>
    <row r="73" spans="1:18" ht="18" x14ac:dyDescent="0.35">
      <c r="A73" s="8" t="s">
        <v>76</v>
      </c>
      <c r="B73" s="8"/>
      <c r="C73" s="8"/>
      <c r="D73" s="8"/>
      <c r="E73" s="26" t="s">
        <v>75</v>
      </c>
      <c r="F73" s="6" t="s">
        <v>74</v>
      </c>
      <c r="G73" s="6">
        <v>271</v>
      </c>
      <c r="H73" s="6">
        <v>286</v>
      </c>
      <c r="I73" s="9" t="s">
        <v>0</v>
      </c>
      <c r="J73" s="9">
        <v>0.84317032040472173</v>
      </c>
      <c r="K73" s="11"/>
      <c r="L73" s="6"/>
      <c r="M73" s="7" t="s">
        <v>2</v>
      </c>
      <c r="N73" s="7" t="s">
        <v>0</v>
      </c>
      <c r="O73" s="6" t="s">
        <v>0</v>
      </c>
      <c r="P73" s="5" t="s">
        <v>0</v>
      </c>
      <c r="Q73" s="4" t="s">
        <v>0</v>
      </c>
      <c r="R73" s="3" t="s">
        <v>0</v>
      </c>
    </row>
    <row r="74" spans="1:18" ht="31.2" x14ac:dyDescent="0.6">
      <c r="A74" s="78" t="s">
        <v>136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25"/>
      <c r="Q74" s="25"/>
      <c r="R74" s="25"/>
    </row>
    <row r="75" spans="1:18" ht="18.600000000000001" thickBot="1" x14ac:dyDescent="0.4">
      <c r="A75" s="75" t="s">
        <v>138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29"/>
      <c r="Q75" s="29"/>
      <c r="R75" s="29"/>
    </row>
    <row r="76" spans="1:18" ht="16.2" thickTop="1" x14ac:dyDescent="0.3">
      <c r="A76" s="76" t="s">
        <v>139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24" t="s">
        <v>27</v>
      </c>
      <c r="Q76" s="24" t="s">
        <v>27</v>
      </c>
      <c r="R76" s="23" t="s">
        <v>46</v>
      </c>
    </row>
    <row r="77" spans="1:18" ht="18" x14ac:dyDescent="0.35">
      <c r="A77" s="22"/>
      <c r="B77" s="22"/>
      <c r="C77" s="21"/>
      <c r="D77" s="21"/>
      <c r="E77" s="21"/>
      <c r="F77" s="21"/>
      <c r="G77" s="77" t="s">
        <v>45</v>
      </c>
      <c r="H77" s="77"/>
      <c r="I77" s="77" t="s">
        <v>44</v>
      </c>
      <c r="J77" s="77"/>
      <c r="K77" s="77" t="s">
        <v>43</v>
      </c>
      <c r="L77" s="77"/>
      <c r="M77" s="34" t="s">
        <v>42</v>
      </c>
      <c r="N77" s="34" t="s">
        <v>41</v>
      </c>
      <c r="O77" s="16"/>
      <c r="P77" s="19" t="s">
        <v>40</v>
      </c>
      <c r="Q77" s="19" t="s">
        <v>40</v>
      </c>
      <c r="R77" s="13" t="s">
        <v>39</v>
      </c>
    </row>
    <row r="78" spans="1:18" ht="18.600000000000001" thickBot="1" x14ac:dyDescent="0.4">
      <c r="A78" s="18" t="s">
        <v>38</v>
      </c>
      <c r="B78" s="18" t="s">
        <v>37</v>
      </c>
      <c r="C78" s="34" t="s">
        <v>36</v>
      </c>
      <c r="D78" s="34" t="s">
        <v>35</v>
      </c>
      <c r="E78" s="34" t="s">
        <v>34</v>
      </c>
      <c r="F78" s="34" t="s">
        <v>33</v>
      </c>
      <c r="G78" s="34" t="s">
        <v>32</v>
      </c>
      <c r="H78" s="34" t="s">
        <v>31</v>
      </c>
      <c r="I78" s="34" t="s">
        <v>32</v>
      </c>
      <c r="J78" s="34" t="s">
        <v>31</v>
      </c>
      <c r="K78" s="34" t="s">
        <v>30</v>
      </c>
      <c r="L78" s="34" t="s">
        <v>29</v>
      </c>
      <c r="M78" s="34" t="s">
        <v>28</v>
      </c>
      <c r="N78" s="34" t="s">
        <v>27</v>
      </c>
      <c r="O78" s="16" t="s">
        <v>26</v>
      </c>
      <c r="P78" s="15" t="s">
        <v>25</v>
      </c>
      <c r="Q78" s="14" t="s">
        <v>24</v>
      </c>
      <c r="R78" s="13" t="s">
        <v>23</v>
      </c>
    </row>
    <row r="79" spans="1:18" ht="18.600000000000001" thickTop="1" x14ac:dyDescent="0.35">
      <c r="A79" s="8" t="s">
        <v>92</v>
      </c>
      <c r="B79" s="8" t="s">
        <v>91</v>
      </c>
      <c r="C79" s="8"/>
      <c r="D79" s="8"/>
      <c r="E79" s="26" t="s">
        <v>90</v>
      </c>
      <c r="F79" s="6">
        <v>1309</v>
      </c>
      <c r="G79" s="6">
        <v>240</v>
      </c>
      <c r="H79" s="6">
        <v>255</v>
      </c>
      <c r="I79" s="9">
        <v>0.8771929824561403</v>
      </c>
      <c r="J79" s="9" t="s">
        <v>0</v>
      </c>
      <c r="K79" s="11"/>
      <c r="L79" s="6"/>
      <c r="M79" s="7" t="s">
        <v>2</v>
      </c>
      <c r="N79" s="7" t="s">
        <v>0</v>
      </c>
      <c r="O79" s="6" t="s">
        <v>0</v>
      </c>
      <c r="P79" s="12" t="s">
        <v>0</v>
      </c>
      <c r="Q79" s="4" t="s">
        <v>0</v>
      </c>
      <c r="R79" s="3" t="s">
        <v>0</v>
      </c>
    </row>
    <row r="80" spans="1:18" ht="18" x14ac:dyDescent="0.35">
      <c r="A80" s="8" t="s">
        <v>89</v>
      </c>
      <c r="B80" s="8" t="s">
        <v>88</v>
      </c>
      <c r="C80" s="8"/>
      <c r="D80" s="8"/>
      <c r="E80" s="26" t="s">
        <v>85</v>
      </c>
      <c r="F80" s="6">
        <v>470</v>
      </c>
      <c r="G80" s="6">
        <v>240</v>
      </c>
      <c r="H80" s="6">
        <v>255</v>
      </c>
      <c r="I80" s="9" t="s">
        <v>0</v>
      </c>
      <c r="J80" s="9">
        <v>0.86580086580086579</v>
      </c>
      <c r="K80" s="11">
        <v>27</v>
      </c>
      <c r="L80" s="6">
        <v>22</v>
      </c>
      <c r="M80" s="7">
        <v>22.366666666666667</v>
      </c>
      <c r="N80" s="7">
        <v>19.365079365079364</v>
      </c>
      <c r="O80" s="6">
        <v>2</v>
      </c>
      <c r="P80" s="5">
        <v>1.7044628280583325</v>
      </c>
      <c r="Q80" s="4">
        <v>1.7044628280583325</v>
      </c>
      <c r="R80" s="3">
        <v>366</v>
      </c>
    </row>
    <row r="81" spans="1:18" ht="18" x14ac:dyDescent="0.35">
      <c r="A81" s="8" t="s">
        <v>87</v>
      </c>
      <c r="B81" s="8" t="s">
        <v>86</v>
      </c>
      <c r="C81" s="8"/>
      <c r="D81" s="8"/>
      <c r="E81" s="26" t="s">
        <v>85</v>
      </c>
      <c r="F81" s="6">
        <v>23</v>
      </c>
      <c r="G81" s="6">
        <v>243</v>
      </c>
      <c r="H81" s="6">
        <v>258</v>
      </c>
      <c r="I81" s="9" t="s">
        <v>0</v>
      </c>
      <c r="J81" s="9">
        <v>0.86355785837651122</v>
      </c>
      <c r="K81" s="11"/>
      <c r="L81" s="6"/>
      <c r="M81" s="7" t="s">
        <v>2</v>
      </c>
      <c r="N81" s="7" t="s">
        <v>0</v>
      </c>
      <c r="O81" s="6" t="s">
        <v>0</v>
      </c>
      <c r="P81" s="5" t="s">
        <v>0</v>
      </c>
      <c r="Q81" s="4" t="s">
        <v>0</v>
      </c>
      <c r="R81" s="3" t="s">
        <v>0</v>
      </c>
    </row>
    <row r="82" spans="1:18" ht="18" x14ac:dyDescent="0.35">
      <c r="A82" s="8" t="s">
        <v>84</v>
      </c>
      <c r="B82" s="8" t="s">
        <v>83</v>
      </c>
      <c r="C82" s="8"/>
      <c r="D82" s="8"/>
      <c r="E82" s="26" t="s">
        <v>82</v>
      </c>
      <c r="F82" s="6">
        <v>1256</v>
      </c>
      <c r="G82" s="6">
        <v>242</v>
      </c>
      <c r="H82" s="6">
        <v>257</v>
      </c>
      <c r="I82" s="9" t="s">
        <v>0</v>
      </c>
      <c r="J82" s="9">
        <v>0.86430423509075194</v>
      </c>
      <c r="K82" s="11">
        <v>25</v>
      </c>
      <c r="L82" s="6">
        <v>26</v>
      </c>
      <c r="M82" s="7">
        <v>20.433333333333334</v>
      </c>
      <c r="N82" s="7">
        <v>17.660616537021031</v>
      </c>
      <c r="O82" s="6">
        <v>1</v>
      </c>
      <c r="P82" s="5">
        <v>0</v>
      </c>
      <c r="Q82" s="4"/>
      <c r="R82" s="3">
        <v>257</v>
      </c>
    </row>
    <row r="83" spans="1:18" ht="18" x14ac:dyDescent="0.35">
      <c r="A83" s="8" t="s">
        <v>81</v>
      </c>
      <c r="B83" s="8" t="s">
        <v>80</v>
      </c>
      <c r="C83" s="8"/>
      <c r="D83" s="8"/>
      <c r="E83" s="26" t="s">
        <v>79</v>
      </c>
      <c r="F83" s="6">
        <v>153</v>
      </c>
      <c r="G83" s="6">
        <v>251</v>
      </c>
      <c r="H83" s="6">
        <v>266</v>
      </c>
      <c r="I83" s="9" t="s">
        <v>0</v>
      </c>
      <c r="J83" s="9">
        <v>0.85763293310463118</v>
      </c>
      <c r="K83" s="11"/>
      <c r="L83" s="6"/>
      <c r="M83" s="7" t="s">
        <v>2</v>
      </c>
      <c r="N83" s="7" t="s">
        <v>0</v>
      </c>
      <c r="O83" s="6" t="s">
        <v>0</v>
      </c>
      <c r="P83" s="5" t="s">
        <v>0</v>
      </c>
      <c r="Q83" s="4" t="s">
        <v>0</v>
      </c>
      <c r="R83" s="3" t="s">
        <v>0</v>
      </c>
    </row>
    <row r="84" spans="1:18" ht="18" x14ac:dyDescent="0.35">
      <c r="A84" s="8" t="s">
        <v>78</v>
      </c>
      <c r="B84" s="8" t="s">
        <v>77</v>
      </c>
      <c r="C84" s="8"/>
      <c r="D84" s="8"/>
      <c r="E84" s="26" t="s">
        <v>75</v>
      </c>
      <c r="F84" s="6">
        <v>14942</v>
      </c>
      <c r="G84" s="6">
        <v>271</v>
      </c>
      <c r="H84" s="6">
        <v>286</v>
      </c>
      <c r="I84" s="9" t="s">
        <v>0</v>
      </c>
      <c r="J84" s="9">
        <v>0.84317032040472173</v>
      </c>
      <c r="K84" s="11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18" x14ac:dyDescent="0.35">
      <c r="A85" s="8" t="s">
        <v>76</v>
      </c>
      <c r="B85" s="8"/>
      <c r="C85" s="8"/>
      <c r="D85" s="8"/>
      <c r="E85" s="26" t="s">
        <v>75</v>
      </c>
      <c r="F85" s="6" t="s">
        <v>74</v>
      </c>
      <c r="G85" s="6">
        <v>271</v>
      </c>
      <c r="H85" s="6">
        <v>286</v>
      </c>
      <c r="I85" s="9" t="s">
        <v>0</v>
      </c>
      <c r="J85" s="9">
        <v>0.84317032040472173</v>
      </c>
      <c r="K85" s="11"/>
      <c r="L85" s="6"/>
      <c r="M85" s="7" t="s">
        <v>2</v>
      </c>
      <c r="N85" s="7" t="s">
        <v>0</v>
      </c>
      <c r="O85" s="6" t="s">
        <v>0</v>
      </c>
      <c r="P85" s="5" t="s">
        <v>0</v>
      </c>
      <c r="Q85" s="4" t="s">
        <v>0</v>
      </c>
      <c r="R85" s="3" t="s">
        <v>0</v>
      </c>
    </row>
    <row r="86" spans="1:18" ht="31.8" thickBot="1" x14ac:dyDescent="0.65">
      <c r="A86" s="78" t="s">
        <v>136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25"/>
      <c r="Q86" s="25"/>
      <c r="R86" s="25"/>
    </row>
    <row r="87" spans="1:18" ht="18" x14ac:dyDescent="0.35">
      <c r="A87" s="79" t="s">
        <v>145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42"/>
      <c r="Q87" s="42"/>
      <c r="R87" s="43"/>
    </row>
    <row r="88" spans="1:18" ht="16.2" thickBot="1" x14ac:dyDescent="0.35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44"/>
      <c r="Q88" s="44"/>
      <c r="R88" s="45"/>
    </row>
    <row r="89" spans="1:18" ht="44.4" thickBot="1" x14ac:dyDescent="0.4">
      <c r="A89" s="38" t="s">
        <v>38</v>
      </c>
      <c r="B89" s="38" t="s">
        <v>37</v>
      </c>
      <c r="C89" s="39" t="s">
        <v>34</v>
      </c>
      <c r="D89" s="39" t="s">
        <v>33</v>
      </c>
      <c r="E89" s="39" t="s">
        <v>147</v>
      </c>
      <c r="F89" s="39" t="s">
        <v>148</v>
      </c>
      <c r="G89" s="39" t="s">
        <v>149</v>
      </c>
      <c r="H89" s="39" t="s">
        <v>150</v>
      </c>
      <c r="I89" s="39" t="s">
        <v>151</v>
      </c>
      <c r="J89" s="39" t="s">
        <v>152</v>
      </c>
      <c r="K89" s="39" t="s">
        <v>153</v>
      </c>
      <c r="M89" s="39" t="s">
        <v>141</v>
      </c>
      <c r="N89" s="40" t="s">
        <v>142</v>
      </c>
      <c r="O89" s="41" t="s">
        <v>144</v>
      </c>
      <c r="P89" s="15" t="s">
        <v>143</v>
      </c>
      <c r="Q89" s="35" t="s">
        <v>146</v>
      </c>
      <c r="R89" s="13"/>
    </row>
    <row r="90" spans="1:18" ht="18.600000000000001" thickTop="1" x14ac:dyDescent="0.35">
      <c r="A90" s="8" t="s">
        <v>92</v>
      </c>
      <c r="B90" s="8" t="s">
        <v>91</v>
      </c>
      <c r="C90" s="26" t="s">
        <v>90</v>
      </c>
      <c r="D90" s="6">
        <v>1309</v>
      </c>
      <c r="E90" s="6">
        <v>4</v>
      </c>
      <c r="F90" s="6" t="s">
        <v>0</v>
      </c>
      <c r="G90" s="6">
        <v>4</v>
      </c>
      <c r="H90" s="6">
        <v>2</v>
      </c>
      <c r="I90" s="6">
        <v>2</v>
      </c>
      <c r="J90" s="6" t="s">
        <v>0</v>
      </c>
      <c r="K90" s="6" t="s">
        <v>0</v>
      </c>
      <c r="L90" s="6"/>
      <c r="M90" s="37">
        <f>COUNT(E90:K90)</f>
        <v>4</v>
      </c>
      <c r="N90" s="7">
        <f t="shared" ref="N90:N94" si="0">SUM(E90:K90)</f>
        <v>12</v>
      </c>
      <c r="O90" s="37"/>
      <c r="P90" s="12">
        <f>N90/M90</f>
        <v>3</v>
      </c>
      <c r="Q90" s="36">
        <v>3</v>
      </c>
      <c r="R90" s="3" t="s">
        <v>0</v>
      </c>
    </row>
    <row r="91" spans="1:18" ht="18" x14ac:dyDescent="0.35">
      <c r="A91" s="8" t="s">
        <v>89</v>
      </c>
      <c r="B91" s="8" t="s">
        <v>88</v>
      </c>
      <c r="C91" s="26" t="s">
        <v>85</v>
      </c>
      <c r="D91" s="6">
        <v>470</v>
      </c>
      <c r="E91" s="6">
        <v>2</v>
      </c>
      <c r="F91" s="6">
        <v>2</v>
      </c>
      <c r="G91" s="6">
        <v>3</v>
      </c>
      <c r="H91" s="6">
        <v>1.75</v>
      </c>
      <c r="I91" s="6">
        <v>1.75</v>
      </c>
      <c r="J91" s="6">
        <v>1</v>
      </c>
      <c r="K91" s="6">
        <v>2</v>
      </c>
      <c r="L91" s="6"/>
      <c r="M91" s="37">
        <f>COUNT(E91:K91)</f>
        <v>7</v>
      </c>
      <c r="N91" s="7">
        <f t="shared" si="0"/>
        <v>13.5</v>
      </c>
      <c r="O91" s="37">
        <f t="shared" ref="O91:O93" si="1">MAX(E91:K91)</f>
        <v>3</v>
      </c>
      <c r="P91" s="5">
        <f>10.5/6</f>
        <v>1.75</v>
      </c>
      <c r="Q91" s="36">
        <v>2</v>
      </c>
      <c r="R91" s="3"/>
    </row>
    <row r="92" spans="1:18" ht="18" x14ac:dyDescent="0.35">
      <c r="A92" s="8" t="s">
        <v>87</v>
      </c>
      <c r="B92" s="8" t="s">
        <v>126</v>
      </c>
      <c r="C92" s="26" t="s">
        <v>85</v>
      </c>
      <c r="D92" s="6">
        <v>23</v>
      </c>
      <c r="E92" s="6">
        <v>3</v>
      </c>
      <c r="F92" s="6">
        <v>3</v>
      </c>
      <c r="G92" s="6" t="s">
        <v>0</v>
      </c>
      <c r="H92" s="6">
        <v>3</v>
      </c>
      <c r="I92" s="6">
        <v>3</v>
      </c>
      <c r="J92" s="6" t="s">
        <v>0</v>
      </c>
      <c r="K92" s="6" t="s">
        <v>0</v>
      </c>
      <c r="L92" s="6"/>
      <c r="M92" s="37">
        <f>COUNT(E92:K92)</f>
        <v>4</v>
      </c>
      <c r="N92" s="7">
        <f t="shared" si="0"/>
        <v>12</v>
      </c>
      <c r="O92" s="37"/>
      <c r="P92" s="12">
        <f>N92/M92</f>
        <v>3</v>
      </c>
      <c r="Q92" s="36">
        <v>4</v>
      </c>
      <c r="R92" s="3"/>
    </row>
    <row r="93" spans="1:18" ht="18" x14ac:dyDescent="0.35">
      <c r="A93" s="8" t="s">
        <v>84</v>
      </c>
      <c r="B93" s="8" t="s">
        <v>83</v>
      </c>
      <c r="C93" s="26" t="s">
        <v>82</v>
      </c>
      <c r="D93" s="6">
        <v>1256</v>
      </c>
      <c r="E93" s="6">
        <v>1</v>
      </c>
      <c r="F93" s="6">
        <v>1</v>
      </c>
      <c r="G93" s="6">
        <v>2</v>
      </c>
      <c r="H93" s="6">
        <v>1</v>
      </c>
      <c r="I93" s="6">
        <v>1</v>
      </c>
      <c r="J93" s="6">
        <v>2</v>
      </c>
      <c r="K93" s="6">
        <v>1</v>
      </c>
      <c r="L93" s="6"/>
      <c r="M93" s="37">
        <f>COUNT(E93:K93)</f>
        <v>7</v>
      </c>
      <c r="N93" s="7">
        <f t="shared" si="0"/>
        <v>9</v>
      </c>
      <c r="O93" s="37">
        <f t="shared" si="1"/>
        <v>2</v>
      </c>
      <c r="P93" s="5">
        <f>7/6</f>
        <v>1.1666666666666667</v>
      </c>
      <c r="Q93" s="36">
        <v>1</v>
      </c>
      <c r="R93" s="3"/>
    </row>
    <row r="94" spans="1:18" ht="18" x14ac:dyDescent="0.35">
      <c r="A94" s="8" t="s">
        <v>81</v>
      </c>
      <c r="B94" s="8" t="s">
        <v>80</v>
      </c>
      <c r="C94" s="26" t="s">
        <v>79</v>
      </c>
      <c r="D94" s="6">
        <v>153</v>
      </c>
      <c r="E94" s="6" t="s">
        <v>0</v>
      </c>
      <c r="F94" s="6" t="s">
        <v>0</v>
      </c>
      <c r="G94" s="6">
        <v>1</v>
      </c>
      <c r="H94" s="6" t="s">
        <v>0</v>
      </c>
      <c r="I94" s="6" t="s">
        <v>0</v>
      </c>
      <c r="J94" s="6" t="s">
        <v>0</v>
      </c>
      <c r="K94" s="6" t="s">
        <v>0</v>
      </c>
      <c r="L94" s="6"/>
      <c r="M94" s="37">
        <f>COUNT(E94:K94)</f>
        <v>1</v>
      </c>
      <c r="N94" s="7">
        <f t="shared" si="0"/>
        <v>1</v>
      </c>
      <c r="O94" s="37"/>
      <c r="P94" s="5"/>
      <c r="Q94" s="4"/>
      <c r="R94" s="3"/>
    </row>
    <row r="95" spans="1:18" ht="18" x14ac:dyDescent="0.35">
      <c r="A95" s="8" t="s">
        <v>78</v>
      </c>
      <c r="B95" s="8" t="s">
        <v>77</v>
      </c>
      <c r="C95" s="26" t="s">
        <v>75</v>
      </c>
      <c r="D95" s="6">
        <v>14942</v>
      </c>
      <c r="E95" s="6" t="s">
        <v>0</v>
      </c>
      <c r="F95" s="6" t="s">
        <v>0</v>
      </c>
      <c r="G95" s="6" t="s">
        <v>0</v>
      </c>
      <c r="H95" s="6" t="s">
        <v>0</v>
      </c>
      <c r="I95" s="6" t="s">
        <v>0</v>
      </c>
      <c r="J95" s="6" t="s">
        <v>0</v>
      </c>
      <c r="K95" s="11"/>
      <c r="L95" s="6"/>
      <c r="M95" s="7"/>
      <c r="N95" s="7"/>
      <c r="O95" s="6"/>
      <c r="P95" s="5"/>
      <c r="Q95" s="4"/>
      <c r="R95" s="3"/>
    </row>
    <row r="96" spans="1:18" ht="18" x14ac:dyDescent="0.35">
      <c r="A96" s="8" t="s">
        <v>76</v>
      </c>
      <c r="B96" s="8"/>
      <c r="C96" s="26" t="s">
        <v>75</v>
      </c>
      <c r="D96" s="6" t="s">
        <v>74</v>
      </c>
      <c r="E96" s="6" t="s">
        <v>0</v>
      </c>
      <c r="F96" s="6" t="s">
        <v>0</v>
      </c>
      <c r="G96" s="6" t="s">
        <v>0</v>
      </c>
      <c r="H96" s="6" t="s">
        <v>0</v>
      </c>
      <c r="I96" s="6" t="s">
        <v>0</v>
      </c>
      <c r="J96" s="6" t="s">
        <v>0</v>
      </c>
      <c r="K96" s="11"/>
      <c r="L96" s="6"/>
      <c r="M96" s="7"/>
      <c r="N96" s="7"/>
      <c r="O96" s="6"/>
      <c r="P96" s="5"/>
      <c r="Q96" s="4"/>
      <c r="R96" s="3"/>
    </row>
  </sheetData>
  <mergeCells count="45">
    <mergeCell ref="A86:O86"/>
    <mergeCell ref="A87:O87"/>
    <mergeCell ref="A88:O88"/>
    <mergeCell ref="A50:O50"/>
    <mergeCell ref="A51:O51"/>
    <mergeCell ref="A52:O52"/>
    <mergeCell ref="G53:H53"/>
    <mergeCell ref="I53:J53"/>
    <mergeCell ref="K53:L53"/>
    <mergeCell ref="A62:O62"/>
    <mergeCell ref="A63:O63"/>
    <mergeCell ref="A64:O64"/>
    <mergeCell ref="G65:H65"/>
    <mergeCell ref="I65:J65"/>
    <mergeCell ref="K65:L65"/>
    <mergeCell ref="A74:O74"/>
    <mergeCell ref="A38:O38"/>
    <mergeCell ref="A39:O39"/>
    <mergeCell ref="A40:O40"/>
    <mergeCell ref="G41:H41"/>
    <mergeCell ref="I41:J41"/>
    <mergeCell ref="K41:L41"/>
    <mergeCell ref="A14:O14"/>
    <mergeCell ref="A15:O15"/>
    <mergeCell ref="A16:O16"/>
    <mergeCell ref="G17:H17"/>
    <mergeCell ref="I17:J17"/>
    <mergeCell ref="K17:L17"/>
    <mergeCell ref="A1:O1"/>
    <mergeCell ref="A2:O2"/>
    <mergeCell ref="A3:O3"/>
    <mergeCell ref="G4:H4"/>
    <mergeCell ref="I4:J4"/>
    <mergeCell ref="K4:L4"/>
    <mergeCell ref="A26:O26"/>
    <mergeCell ref="A27:O27"/>
    <mergeCell ref="A28:O28"/>
    <mergeCell ref="G29:H29"/>
    <mergeCell ref="I29:J29"/>
    <mergeCell ref="K29:L29"/>
    <mergeCell ref="A75:O75"/>
    <mergeCell ref="A76:O76"/>
    <mergeCell ref="G77:H77"/>
    <mergeCell ref="I77:J77"/>
    <mergeCell ref="K77:L77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M96"/>
  <sheetViews>
    <sheetView topLeftCell="A71" workbookViewId="0">
      <selection activeCell="A86" sqref="A86:Q96"/>
    </sheetView>
  </sheetViews>
  <sheetFormatPr defaultRowHeight="14.4" x14ac:dyDescent="0.3"/>
  <cols>
    <col min="1" max="1" width="15.6640625" customWidth="1"/>
    <col min="2" max="2" width="16.5546875" customWidth="1"/>
    <col min="3" max="3" width="9.33203125" customWidth="1"/>
    <col min="4" max="4" width="9.6640625" customWidth="1"/>
    <col min="5" max="11" width="9.44140625" customWidth="1"/>
    <col min="12" max="12" width="8.6640625" customWidth="1"/>
    <col min="13" max="13" width="9" customWidth="1"/>
    <col min="14" max="14" width="9.44140625" customWidth="1"/>
    <col min="15" max="15" width="8.6640625" style="1" customWidth="1"/>
    <col min="25" max="26" width="16" bestFit="1" customWidth="1"/>
    <col min="27" max="27" width="9.5546875" bestFit="1" customWidth="1"/>
    <col min="32" max="32" width="10.5546875" bestFit="1" customWidth="1"/>
  </cols>
  <sheetData>
    <row r="1" spans="1:39" ht="31.2" x14ac:dyDescent="0.6">
      <c r="A1" s="78" t="s">
        <v>115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25"/>
      <c r="Q1" s="25"/>
      <c r="R1" s="25"/>
    </row>
    <row r="2" spans="1:39" s="2" customFormat="1" ht="18.600000000000001" thickBot="1" x14ac:dyDescent="0.4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29"/>
      <c r="Q2" s="29"/>
      <c r="R2" s="29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39" ht="18" customHeight="1" thickTop="1" x14ac:dyDescent="0.3">
      <c r="A3" s="76" t="s">
        <v>47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4" t="s">
        <v>27</v>
      </c>
      <c r="Q3" s="24" t="s">
        <v>27</v>
      </c>
      <c r="R3" s="23" t="s">
        <v>46</v>
      </c>
    </row>
    <row r="4" spans="1:39" s="2" customFormat="1" ht="18" x14ac:dyDescent="0.35">
      <c r="A4" s="22"/>
      <c r="B4" s="22"/>
      <c r="C4" s="21"/>
      <c r="D4" s="21"/>
      <c r="E4" s="21"/>
      <c r="F4" s="21"/>
      <c r="G4" s="77" t="s">
        <v>45</v>
      </c>
      <c r="H4" s="77"/>
      <c r="I4" s="77" t="s">
        <v>44</v>
      </c>
      <c r="J4" s="77"/>
      <c r="K4" s="77" t="s">
        <v>112</v>
      </c>
      <c r="L4" s="77"/>
      <c r="M4" s="17" t="s">
        <v>42</v>
      </c>
      <c r="N4" s="17" t="s">
        <v>41</v>
      </c>
      <c r="O4" s="16"/>
      <c r="P4" s="19" t="s">
        <v>40</v>
      </c>
      <c r="Q4" s="19" t="s">
        <v>40</v>
      </c>
      <c r="R4" s="13" t="s">
        <v>39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</row>
    <row r="5" spans="1:39" s="2" customFormat="1" ht="18.600000000000001" thickBot="1" x14ac:dyDescent="0.4">
      <c r="A5" s="18" t="s">
        <v>38</v>
      </c>
      <c r="B5" s="18" t="s">
        <v>37</v>
      </c>
      <c r="C5" s="17" t="s">
        <v>36</v>
      </c>
      <c r="D5" s="17" t="s">
        <v>35</v>
      </c>
      <c r="E5" s="17" t="s">
        <v>34</v>
      </c>
      <c r="F5" s="17" t="s">
        <v>33</v>
      </c>
      <c r="G5" s="17" t="s">
        <v>32</v>
      </c>
      <c r="H5" s="17" t="s">
        <v>31</v>
      </c>
      <c r="I5" s="17" t="s">
        <v>32</v>
      </c>
      <c r="J5" s="17" t="s">
        <v>31</v>
      </c>
      <c r="K5" s="17" t="s">
        <v>30</v>
      </c>
      <c r="L5" s="17" t="s">
        <v>29</v>
      </c>
      <c r="M5" s="17" t="s">
        <v>28</v>
      </c>
      <c r="N5" s="17" t="s">
        <v>27</v>
      </c>
      <c r="O5" s="16" t="s">
        <v>26</v>
      </c>
      <c r="P5" s="15" t="s">
        <v>25</v>
      </c>
      <c r="Q5" s="14" t="s">
        <v>24</v>
      </c>
      <c r="R5" s="13" t="s">
        <v>23</v>
      </c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</row>
    <row r="6" spans="1:39" s="2" customFormat="1" ht="19.5" customHeight="1" thickTop="1" x14ac:dyDescent="0.35">
      <c r="A6" s="8" t="s">
        <v>109</v>
      </c>
      <c r="B6" s="8" t="s">
        <v>108</v>
      </c>
      <c r="C6" s="8"/>
      <c r="D6" s="8"/>
      <c r="E6" s="10" t="s">
        <v>107</v>
      </c>
      <c r="F6" s="6">
        <v>485</v>
      </c>
      <c r="G6" s="6">
        <v>168</v>
      </c>
      <c r="H6" s="6">
        <v>183</v>
      </c>
      <c r="I6" s="9" t="s">
        <v>0</v>
      </c>
      <c r="J6" s="9">
        <v>0.92336103416435822</v>
      </c>
      <c r="K6" s="11"/>
      <c r="L6" s="6"/>
      <c r="M6" s="7" t="s">
        <v>2</v>
      </c>
      <c r="N6" s="7" t="s">
        <v>0</v>
      </c>
      <c r="O6" s="6" t="s">
        <v>0</v>
      </c>
      <c r="P6" s="12" t="s">
        <v>0</v>
      </c>
      <c r="Q6" s="4" t="s">
        <v>0</v>
      </c>
      <c r="R6" s="3" t="s"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2" customFormat="1" ht="19.5" customHeight="1" x14ac:dyDescent="0.35">
      <c r="A7" s="8" t="s">
        <v>106</v>
      </c>
      <c r="B7" s="8" t="s">
        <v>105</v>
      </c>
      <c r="C7" s="8"/>
      <c r="D7" s="8"/>
      <c r="E7" s="10" t="s">
        <v>104</v>
      </c>
      <c r="F7" s="6">
        <v>505</v>
      </c>
      <c r="G7" s="6">
        <v>189</v>
      </c>
      <c r="H7" s="6">
        <v>204</v>
      </c>
      <c r="I7" s="9" t="s">
        <v>0</v>
      </c>
      <c r="J7" s="9">
        <v>0.90579710144927539</v>
      </c>
      <c r="K7" s="11">
        <v>25</v>
      </c>
      <c r="L7" s="6">
        <v>28</v>
      </c>
      <c r="M7" s="7">
        <v>20.466666666666665</v>
      </c>
      <c r="N7" s="7">
        <v>18.538647342995169</v>
      </c>
      <c r="O7" s="6">
        <v>2</v>
      </c>
      <c r="P7" s="5">
        <v>1.8866133950876502</v>
      </c>
      <c r="Q7" s="4">
        <v>1.8866133950876502</v>
      </c>
      <c r="R7" s="3">
        <v>329</v>
      </c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2" customFormat="1" ht="19.5" customHeight="1" x14ac:dyDescent="0.35">
      <c r="A8" s="8" t="s">
        <v>103</v>
      </c>
      <c r="B8" s="8" t="s">
        <v>102</v>
      </c>
      <c r="C8" s="8"/>
      <c r="D8" s="8"/>
      <c r="E8" s="10" t="s">
        <v>101</v>
      </c>
      <c r="F8" s="6">
        <v>97</v>
      </c>
      <c r="G8" s="6">
        <v>186</v>
      </c>
      <c r="H8" s="6">
        <v>201</v>
      </c>
      <c r="I8" s="9" t="s">
        <v>0</v>
      </c>
      <c r="J8" s="9">
        <v>0.90826521344232514</v>
      </c>
      <c r="K8" s="11">
        <v>27</v>
      </c>
      <c r="L8" s="6">
        <v>37</v>
      </c>
      <c r="M8" s="7">
        <v>22.616666666666667</v>
      </c>
      <c r="N8" s="7">
        <v>20.541931577353921</v>
      </c>
      <c r="O8" s="6">
        <v>3</v>
      </c>
      <c r="P8" s="5">
        <v>3.889897629446402</v>
      </c>
      <c r="Q8" s="4">
        <v>2.0032842343587518</v>
      </c>
      <c r="R8" s="3">
        <v>458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2" customFormat="1" ht="19.5" customHeight="1" x14ac:dyDescent="0.35">
      <c r="A9" s="8" t="s">
        <v>100</v>
      </c>
      <c r="B9" s="8" t="s">
        <v>99</v>
      </c>
      <c r="C9" s="8"/>
      <c r="D9" s="8"/>
      <c r="E9" s="10" t="s">
        <v>98</v>
      </c>
      <c r="F9" s="6">
        <v>144</v>
      </c>
      <c r="G9" s="6">
        <v>195</v>
      </c>
      <c r="H9" s="6">
        <v>210</v>
      </c>
      <c r="I9" s="9" t="s">
        <v>0</v>
      </c>
      <c r="J9" s="9">
        <v>0.90090090090090091</v>
      </c>
      <c r="K9" s="11"/>
      <c r="L9" s="6"/>
      <c r="M9" s="7" t="s">
        <v>2</v>
      </c>
      <c r="N9" s="7" t="s">
        <v>0</v>
      </c>
      <c r="O9" s="6" t="s">
        <v>0</v>
      </c>
      <c r="P9" s="5" t="s">
        <v>0</v>
      </c>
      <c r="Q9" s="4" t="s">
        <v>0</v>
      </c>
      <c r="R9" s="3" t="s">
        <v>0</v>
      </c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2" customFormat="1" ht="19.5" customHeight="1" x14ac:dyDescent="0.35">
      <c r="A10" s="8" t="s">
        <v>97</v>
      </c>
      <c r="B10" s="8" t="s">
        <v>96</v>
      </c>
      <c r="C10" s="8"/>
      <c r="D10" s="8"/>
      <c r="E10" s="10" t="s">
        <v>95</v>
      </c>
      <c r="F10" s="6">
        <v>5155</v>
      </c>
      <c r="G10" s="6">
        <v>224</v>
      </c>
      <c r="H10" s="6">
        <v>239</v>
      </c>
      <c r="I10" s="9" t="s">
        <v>0</v>
      </c>
      <c r="J10" s="9">
        <v>0.87796312554872691</v>
      </c>
      <c r="K10" s="11">
        <v>23</v>
      </c>
      <c r="L10" s="6">
        <v>58</v>
      </c>
      <c r="M10" s="7">
        <v>18.966666666666665</v>
      </c>
      <c r="N10" s="7">
        <v>16.652033947907519</v>
      </c>
      <c r="O10" s="6">
        <v>1</v>
      </c>
      <c r="P10" s="5">
        <v>0</v>
      </c>
      <c r="Q10" s="4"/>
      <c r="R10" s="3">
        <v>239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s="2" customFormat="1" ht="19.5" customHeight="1" x14ac:dyDescent="0.35">
      <c r="A11" s="8"/>
      <c r="B11" s="8"/>
      <c r="C11" s="8"/>
      <c r="D11" s="8"/>
      <c r="E11" s="10"/>
      <c r="F11" s="6"/>
      <c r="G11" s="6"/>
      <c r="H11" s="6"/>
      <c r="I11" s="9"/>
      <c r="J11" s="9"/>
      <c r="K11" s="11"/>
      <c r="L11" s="6"/>
      <c r="M11" s="7" t="s">
        <v>2</v>
      </c>
      <c r="N11" s="7" t="s">
        <v>0</v>
      </c>
      <c r="O11" s="6" t="s">
        <v>0</v>
      </c>
      <c r="P11" s="5" t="s">
        <v>0</v>
      </c>
      <c r="Q11" s="4" t="s">
        <v>0</v>
      </c>
      <c r="R11" s="3" t="s">
        <v>0</v>
      </c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s="2" customFormat="1" ht="19.5" customHeight="1" x14ac:dyDescent="0.35">
      <c r="A12" s="8" t="s">
        <v>94</v>
      </c>
      <c r="B12" s="8"/>
      <c r="C12" s="8"/>
      <c r="D12" s="8"/>
      <c r="E12" s="10" t="s">
        <v>93</v>
      </c>
      <c r="F12" s="6"/>
      <c r="G12" s="6">
        <v>222</v>
      </c>
      <c r="H12" s="6">
        <v>237</v>
      </c>
      <c r="I12" s="9" t="s">
        <v>0</v>
      </c>
      <c r="J12" s="9">
        <v>0.87950747581354438</v>
      </c>
      <c r="K12" s="11"/>
      <c r="L12" s="6"/>
      <c r="M12" s="7" t="s">
        <v>2</v>
      </c>
      <c r="N12" s="7" t="s">
        <v>0</v>
      </c>
      <c r="O12" s="6" t="s">
        <v>0</v>
      </c>
      <c r="P12" s="5" t="s">
        <v>0</v>
      </c>
      <c r="Q12" s="4" t="s">
        <v>0</v>
      </c>
      <c r="R12" s="3" t="s">
        <v>0</v>
      </c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</row>
    <row r="13" spans="1:39" s="32" customFormat="1" ht="30" customHeight="1" x14ac:dyDescent="0.3">
      <c r="A13" s="30" t="s">
        <v>113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</row>
    <row r="14" spans="1:39" s="2" customFormat="1" ht="30" customHeight="1" x14ac:dyDescent="0.6">
      <c r="A14" s="78" t="s">
        <v>115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25"/>
      <c r="Q14" s="25"/>
      <c r="R14" s="2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s="2" customFormat="1" ht="18.600000000000001" thickBot="1" x14ac:dyDescent="0.4">
      <c r="A15" s="75" t="s">
        <v>117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29"/>
      <c r="Q15" s="29"/>
      <c r="R15" s="29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s="2" customFormat="1" ht="16.2" thickTop="1" x14ac:dyDescent="0.3">
      <c r="A16" s="76" t="s">
        <v>120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24" t="s">
        <v>27</v>
      </c>
      <c r="Q16" s="24" t="s">
        <v>27</v>
      </c>
      <c r="R16" s="23" t="s">
        <v>46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spans="1:39" s="2" customFormat="1" ht="30" customHeight="1" x14ac:dyDescent="0.35">
      <c r="A17" s="22"/>
      <c r="B17" s="22"/>
      <c r="C17" s="21"/>
      <c r="D17" s="21"/>
      <c r="E17" s="21"/>
      <c r="F17" s="21"/>
      <c r="G17" s="77" t="s">
        <v>45</v>
      </c>
      <c r="H17" s="77"/>
      <c r="I17" s="77" t="s">
        <v>44</v>
      </c>
      <c r="J17" s="77"/>
      <c r="K17" s="77" t="s">
        <v>43</v>
      </c>
      <c r="L17" s="77"/>
      <c r="M17" s="17" t="s">
        <v>42</v>
      </c>
      <c r="N17" s="17" t="s">
        <v>41</v>
      </c>
      <c r="O17" s="16"/>
      <c r="P17" s="19" t="s">
        <v>40</v>
      </c>
      <c r="Q17" s="19" t="s">
        <v>40</v>
      </c>
      <c r="R17" s="13" t="s">
        <v>39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</row>
    <row r="18" spans="1:39" s="2" customFormat="1" ht="30" customHeight="1" thickBot="1" x14ac:dyDescent="0.4">
      <c r="A18" s="18" t="s">
        <v>38</v>
      </c>
      <c r="B18" s="18" t="s">
        <v>37</v>
      </c>
      <c r="C18" s="17" t="s">
        <v>36</v>
      </c>
      <c r="D18" s="17" t="s">
        <v>35</v>
      </c>
      <c r="E18" s="17" t="s">
        <v>34</v>
      </c>
      <c r="F18" s="17" t="s">
        <v>33</v>
      </c>
      <c r="G18" s="17" t="s">
        <v>32</v>
      </c>
      <c r="H18" s="17" t="s">
        <v>31</v>
      </c>
      <c r="I18" s="17" t="s">
        <v>32</v>
      </c>
      <c r="J18" s="17" t="s">
        <v>31</v>
      </c>
      <c r="K18" s="17" t="s">
        <v>30</v>
      </c>
      <c r="L18" s="17" t="s">
        <v>29</v>
      </c>
      <c r="M18" s="17" t="s">
        <v>28</v>
      </c>
      <c r="N18" s="17" t="s">
        <v>27</v>
      </c>
      <c r="O18" s="16" t="s">
        <v>26</v>
      </c>
      <c r="P18" s="15" t="s">
        <v>25</v>
      </c>
      <c r="Q18" s="14" t="s">
        <v>24</v>
      </c>
      <c r="R18" s="13" t="s">
        <v>23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</row>
    <row r="19" spans="1:39" s="2" customFormat="1" ht="19.5" customHeight="1" thickTop="1" x14ac:dyDescent="0.35">
      <c r="A19" s="8" t="s">
        <v>109</v>
      </c>
      <c r="B19" s="8" t="s">
        <v>108</v>
      </c>
      <c r="C19" s="8"/>
      <c r="D19" s="8"/>
      <c r="E19" s="10" t="s">
        <v>107</v>
      </c>
      <c r="F19" s="6">
        <v>485</v>
      </c>
      <c r="G19" s="6">
        <v>168</v>
      </c>
      <c r="H19" s="6">
        <v>183</v>
      </c>
      <c r="I19" s="9" t="s">
        <v>0</v>
      </c>
      <c r="J19" s="9">
        <v>0.92336103416435822</v>
      </c>
      <c r="K19" s="11"/>
      <c r="L19" s="6"/>
      <c r="M19" s="7" t="s">
        <v>2</v>
      </c>
      <c r="N19" s="7" t="s">
        <v>0</v>
      </c>
      <c r="O19" s="6" t="s">
        <v>0</v>
      </c>
      <c r="P19" s="12" t="s">
        <v>0</v>
      </c>
      <c r="Q19" s="4" t="s">
        <v>0</v>
      </c>
      <c r="R19" s="3" t="s">
        <v>0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</row>
    <row r="20" spans="1:39" s="2" customFormat="1" ht="19.5" customHeight="1" x14ac:dyDescent="0.35">
      <c r="A20" s="8" t="s">
        <v>106</v>
      </c>
      <c r="B20" s="8" t="s">
        <v>105</v>
      </c>
      <c r="C20" s="8"/>
      <c r="D20" s="8"/>
      <c r="E20" s="10" t="s">
        <v>104</v>
      </c>
      <c r="F20" s="6">
        <v>505</v>
      </c>
      <c r="G20" s="6">
        <v>189</v>
      </c>
      <c r="H20" s="6">
        <v>204</v>
      </c>
      <c r="I20" s="9" t="s">
        <v>0</v>
      </c>
      <c r="J20" s="9">
        <v>0.90579710144927539</v>
      </c>
      <c r="K20" s="11">
        <v>68</v>
      </c>
      <c r="L20" s="6">
        <v>58</v>
      </c>
      <c r="M20" s="7">
        <v>63.966666666666669</v>
      </c>
      <c r="N20" s="7">
        <v>57.940821256038653</v>
      </c>
      <c r="O20" s="6">
        <v>2</v>
      </c>
      <c r="P20" s="5">
        <v>2.2340609399719256</v>
      </c>
      <c r="Q20" s="4">
        <v>2.2340609399719256</v>
      </c>
      <c r="R20" s="3">
        <v>248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</row>
    <row r="21" spans="1:39" s="2" customFormat="1" ht="19.5" customHeight="1" x14ac:dyDescent="0.35">
      <c r="A21" s="8" t="s">
        <v>103</v>
      </c>
      <c r="B21" s="8" t="s">
        <v>102</v>
      </c>
      <c r="C21" s="8"/>
      <c r="D21" s="8"/>
      <c r="E21" s="10" t="s">
        <v>101</v>
      </c>
      <c r="F21" s="6">
        <v>97</v>
      </c>
      <c r="G21" s="6">
        <v>186</v>
      </c>
      <c r="H21" s="6">
        <v>201</v>
      </c>
      <c r="I21" s="9" t="s">
        <v>0</v>
      </c>
      <c r="J21" s="9">
        <v>0.90826521344232514</v>
      </c>
      <c r="K21" s="11">
        <v>69</v>
      </c>
      <c r="L21" s="6">
        <v>45</v>
      </c>
      <c r="M21" s="7">
        <v>64.75</v>
      </c>
      <c r="N21" s="7">
        <v>58.810172570390556</v>
      </c>
      <c r="O21" s="6">
        <v>3</v>
      </c>
      <c r="P21" s="5">
        <v>3.1034122543238283</v>
      </c>
      <c r="Q21" s="4">
        <v>0.86935131435190272</v>
      </c>
      <c r="R21" s="3">
        <v>262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</row>
    <row r="22" spans="1:39" ht="19.5" customHeight="1" x14ac:dyDescent="0.35">
      <c r="A22" s="8" t="s">
        <v>100</v>
      </c>
      <c r="B22" s="8" t="s">
        <v>99</v>
      </c>
      <c r="C22" s="8"/>
      <c r="D22" s="8"/>
      <c r="E22" s="10" t="s">
        <v>98</v>
      </c>
      <c r="F22" s="6">
        <v>144</v>
      </c>
      <c r="G22" s="6">
        <v>195</v>
      </c>
      <c r="H22" s="6">
        <v>210</v>
      </c>
      <c r="I22" s="9" t="s">
        <v>0</v>
      </c>
      <c r="J22" s="9">
        <v>0.90090090090090091</v>
      </c>
      <c r="K22" s="11"/>
      <c r="L22" s="6"/>
      <c r="M22" s="7" t="s">
        <v>2</v>
      </c>
      <c r="N22" s="7" t="s">
        <v>0</v>
      </c>
      <c r="O22" s="6" t="s">
        <v>0</v>
      </c>
      <c r="P22" s="5" t="s">
        <v>0</v>
      </c>
      <c r="Q22" s="4" t="s">
        <v>0</v>
      </c>
      <c r="R22" s="3" t="s">
        <v>0</v>
      </c>
    </row>
    <row r="23" spans="1:39" ht="19.5" customHeight="1" x14ac:dyDescent="0.35">
      <c r="A23" s="8" t="s">
        <v>97</v>
      </c>
      <c r="B23" s="8" t="s">
        <v>96</v>
      </c>
      <c r="C23" s="8"/>
      <c r="D23" s="8"/>
      <c r="E23" s="10" t="s">
        <v>95</v>
      </c>
      <c r="F23" s="6">
        <v>5155</v>
      </c>
      <c r="G23" s="6">
        <v>224</v>
      </c>
      <c r="H23" s="6">
        <v>239</v>
      </c>
      <c r="I23" s="9" t="s">
        <v>0</v>
      </c>
      <c r="J23" s="9">
        <v>0.87796312554872691</v>
      </c>
      <c r="K23" s="11">
        <v>68</v>
      </c>
      <c r="L23" s="6">
        <v>27</v>
      </c>
      <c r="M23" s="7">
        <v>63.45</v>
      </c>
      <c r="N23" s="7">
        <v>55.706760316066728</v>
      </c>
      <c r="O23" s="6">
        <v>1</v>
      </c>
      <c r="P23" s="5">
        <v>0</v>
      </c>
      <c r="Q23" s="4"/>
      <c r="R23" s="3">
        <v>239</v>
      </c>
    </row>
    <row r="24" spans="1:39" ht="19.5" customHeight="1" x14ac:dyDescent="0.35">
      <c r="A24" s="8"/>
      <c r="B24" s="8"/>
      <c r="C24" s="8"/>
      <c r="D24" s="8"/>
      <c r="E24" s="10"/>
      <c r="F24" s="6"/>
      <c r="G24" s="6"/>
      <c r="H24" s="6"/>
      <c r="I24" s="9"/>
      <c r="J24" s="9"/>
      <c r="K24" s="11"/>
      <c r="L24" s="6"/>
      <c r="M24" s="7" t="s">
        <v>2</v>
      </c>
      <c r="N24" s="7" t="s">
        <v>0</v>
      </c>
      <c r="O24" s="6" t="s">
        <v>0</v>
      </c>
      <c r="P24" s="5" t="s">
        <v>0</v>
      </c>
      <c r="Q24" s="4" t="s">
        <v>0</v>
      </c>
      <c r="R24" s="3" t="s">
        <v>0</v>
      </c>
    </row>
    <row r="25" spans="1:39" ht="19.5" customHeight="1" x14ac:dyDescent="0.35">
      <c r="A25" s="8" t="s">
        <v>94</v>
      </c>
      <c r="B25" s="8"/>
      <c r="C25" s="8"/>
      <c r="D25" s="8"/>
      <c r="E25" s="10" t="s">
        <v>93</v>
      </c>
      <c r="F25" s="6"/>
      <c r="G25" s="6">
        <v>222</v>
      </c>
      <c r="H25" s="6">
        <v>237</v>
      </c>
      <c r="I25" s="9" t="s">
        <v>0</v>
      </c>
      <c r="J25" s="9">
        <v>0.87950747581354438</v>
      </c>
      <c r="K25" s="11"/>
      <c r="L25" s="6"/>
      <c r="M25" s="7" t="s">
        <v>2</v>
      </c>
      <c r="N25" s="7" t="s">
        <v>0</v>
      </c>
      <c r="O25" s="6" t="s">
        <v>0</v>
      </c>
      <c r="P25" s="5" t="s">
        <v>0</v>
      </c>
      <c r="Q25" s="4" t="s">
        <v>0</v>
      </c>
      <c r="R25" s="3" t="s">
        <v>0</v>
      </c>
    </row>
    <row r="26" spans="1:39" ht="30" customHeight="1" x14ac:dyDescent="0.6">
      <c r="A26" s="78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25"/>
      <c r="Q26" s="25"/>
      <c r="R26" s="25"/>
    </row>
    <row r="27" spans="1:39" ht="18.600000000000001" thickBot="1" x14ac:dyDescent="0.4">
      <c r="A27" s="75" t="s">
        <v>122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29"/>
      <c r="Q27" s="29"/>
      <c r="R27" s="29"/>
    </row>
    <row r="28" spans="1:39" ht="16.2" thickTop="1" x14ac:dyDescent="0.3">
      <c r="A28" s="76" t="s">
        <v>123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24" t="s">
        <v>27</v>
      </c>
      <c r="Q28" s="24" t="s">
        <v>27</v>
      </c>
      <c r="R28" s="23" t="s">
        <v>46</v>
      </c>
    </row>
    <row r="29" spans="1:39" ht="18" x14ac:dyDescent="0.35">
      <c r="A29" s="22"/>
      <c r="B29" s="22"/>
      <c r="C29" s="21"/>
      <c r="D29" s="21"/>
      <c r="E29" s="21"/>
      <c r="F29" s="21"/>
      <c r="G29" s="77" t="s">
        <v>45</v>
      </c>
      <c r="H29" s="77"/>
      <c r="I29" s="77" t="s">
        <v>44</v>
      </c>
      <c r="J29" s="77"/>
      <c r="K29" s="77" t="s">
        <v>43</v>
      </c>
      <c r="L29" s="77"/>
      <c r="M29" s="20" t="s">
        <v>42</v>
      </c>
      <c r="N29" s="20" t="s">
        <v>41</v>
      </c>
      <c r="O29" s="16"/>
      <c r="P29" s="19" t="s">
        <v>40</v>
      </c>
      <c r="Q29" s="19" t="s">
        <v>40</v>
      </c>
      <c r="R29" s="13" t="s">
        <v>39</v>
      </c>
    </row>
    <row r="30" spans="1:39" ht="18.600000000000001" thickBot="1" x14ac:dyDescent="0.4">
      <c r="A30" s="18" t="s">
        <v>38</v>
      </c>
      <c r="B30" s="18" t="s">
        <v>37</v>
      </c>
      <c r="C30" s="20" t="s">
        <v>36</v>
      </c>
      <c r="D30" s="20" t="s">
        <v>35</v>
      </c>
      <c r="E30" s="20" t="s">
        <v>34</v>
      </c>
      <c r="F30" s="20" t="s">
        <v>33</v>
      </c>
      <c r="G30" s="20" t="s">
        <v>32</v>
      </c>
      <c r="H30" s="20" t="s">
        <v>31</v>
      </c>
      <c r="I30" s="20" t="s">
        <v>32</v>
      </c>
      <c r="J30" s="20" t="s">
        <v>31</v>
      </c>
      <c r="K30" s="20" t="s">
        <v>30</v>
      </c>
      <c r="L30" s="20" t="s">
        <v>29</v>
      </c>
      <c r="M30" s="20" t="s">
        <v>28</v>
      </c>
      <c r="N30" s="20" t="s">
        <v>27</v>
      </c>
      <c r="O30" s="16" t="s">
        <v>26</v>
      </c>
      <c r="P30" s="15" t="s">
        <v>25</v>
      </c>
      <c r="Q30" s="14" t="s">
        <v>24</v>
      </c>
      <c r="R30" s="13" t="s">
        <v>23</v>
      </c>
    </row>
    <row r="31" spans="1:39" ht="18.600000000000001" thickTop="1" x14ac:dyDescent="0.35">
      <c r="A31" s="8" t="s">
        <v>109</v>
      </c>
      <c r="B31" s="8" t="s">
        <v>108</v>
      </c>
      <c r="C31" s="8"/>
      <c r="D31" s="8"/>
      <c r="E31" s="10" t="s">
        <v>107</v>
      </c>
      <c r="F31" s="6">
        <v>485</v>
      </c>
      <c r="G31" s="6">
        <v>168</v>
      </c>
      <c r="H31" s="6">
        <v>183</v>
      </c>
      <c r="I31" s="9" t="s">
        <v>0</v>
      </c>
      <c r="J31" s="9">
        <v>0.92336103416435822</v>
      </c>
      <c r="K31" s="11"/>
      <c r="L31" s="6"/>
      <c r="M31" s="7" t="s">
        <v>2</v>
      </c>
      <c r="N31" s="7" t="s">
        <v>0</v>
      </c>
      <c r="O31" s="6" t="s">
        <v>0</v>
      </c>
      <c r="P31" s="12" t="s">
        <v>0</v>
      </c>
      <c r="Q31" s="4" t="s">
        <v>0</v>
      </c>
      <c r="R31" s="3" t="s">
        <v>0</v>
      </c>
    </row>
    <row r="32" spans="1:39" ht="18" x14ac:dyDescent="0.35">
      <c r="A32" s="8" t="s">
        <v>106</v>
      </c>
      <c r="B32" s="8" t="s">
        <v>105</v>
      </c>
      <c r="C32" s="8"/>
      <c r="D32" s="8"/>
      <c r="E32" s="10" t="s">
        <v>104</v>
      </c>
      <c r="F32" s="6">
        <v>505</v>
      </c>
      <c r="G32" s="6">
        <v>189</v>
      </c>
      <c r="H32" s="6">
        <v>204</v>
      </c>
      <c r="I32" s="9" t="s">
        <v>0</v>
      </c>
      <c r="J32" s="9">
        <v>0.90579710144927539</v>
      </c>
      <c r="K32" s="11"/>
      <c r="L32" s="6"/>
      <c r="M32" s="7" t="s">
        <v>2</v>
      </c>
      <c r="N32" s="7" t="s">
        <v>0</v>
      </c>
      <c r="O32" s="6" t="s">
        <v>0</v>
      </c>
      <c r="P32" s="5" t="s">
        <v>0</v>
      </c>
      <c r="Q32" s="4" t="s">
        <v>0</v>
      </c>
      <c r="R32" s="3" t="s">
        <v>0</v>
      </c>
    </row>
    <row r="33" spans="1:18" ht="18" x14ac:dyDescent="0.35">
      <c r="A33" s="8" t="s">
        <v>103</v>
      </c>
      <c r="B33" s="8" t="s">
        <v>102</v>
      </c>
      <c r="C33" s="8"/>
      <c r="D33" s="8"/>
      <c r="E33" s="10" t="s">
        <v>101</v>
      </c>
      <c r="F33" s="6">
        <v>97</v>
      </c>
      <c r="G33" s="6">
        <v>186</v>
      </c>
      <c r="H33" s="6">
        <v>201</v>
      </c>
      <c r="I33" s="9" t="s">
        <v>0</v>
      </c>
      <c r="J33" s="9">
        <v>0.90826521344232514</v>
      </c>
      <c r="K33" s="11">
        <v>57</v>
      </c>
      <c r="L33" s="6">
        <v>19</v>
      </c>
      <c r="M33" s="7">
        <v>52.31666666666667</v>
      </c>
      <c r="N33" s="7">
        <v>47.517408416590982</v>
      </c>
      <c r="O33" s="6">
        <v>1</v>
      </c>
      <c r="P33" s="5">
        <v>0</v>
      </c>
      <c r="Q33" s="4"/>
      <c r="R33" s="3">
        <v>201</v>
      </c>
    </row>
    <row r="34" spans="1:18" ht="18" x14ac:dyDescent="0.35">
      <c r="A34" s="8" t="s">
        <v>100</v>
      </c>
      <c r="B34" s="8" t="s">
        <v>99</v>
      </c>
      <c r="C34" s="8"/>
      <c r="D34" s="8"/>
      <c r="E34" s="10" t="s">
        <v>98</v>
      </c>
      <c r="F34" s="6">
        <v>144</v>
      </c>
      <c r="G34" s="6">
        <v>195</v>
      </c>
      <c r="H34" s="6">
        <v>210</v>
      </c>
      <c r="I34" s="9" t="s">
        <v>0</v>
      </c>
      <c r="J34" s="9">
        <v>0.90090090090090091</v>
      </c>
      <c r="K34" s="11"/>
      <c r="L34" s="6"/>
      <c r="M34" s="7" t="s">
        <v>2</v>
      </c>
      <c r="N34" s="7" t="s">
        <v>0</v>
      </c>
      <c r="O34" s="6" t="s">
        <v>0</v>
      </c>
      <c r="P34" s="5" t="s">
        <v>0</v>
      </c>
      <c r="Q34" s="4" t="s">
        <v>0</v>
      </c>
      <c r="R34" s="3" t="s">
        <v>0</v>
      </c>
    </row>
    <row r="35" spans="1:18" ht="18" x14ac:dyDescent="0.35">
      <c r="A35" s="8" t="s">
        <v>97</v>
      </c>
      <c r="B35" s="8" t="s">
        <v>96</v>
      </c>
      <c r="C35" s="8"/>
      <c r="D35" s="8"/>
      <c r="E35" s="10" t="s">
        <v>95</v>
      </c>
      <c r="F35" s="6">
        <v>5155</v>
      </c>
      <c r="G35" s="6">
        <v>224</v>
      </c>
      <c r="H35" s="6">
        <v>239</v>
      </c>
      <c r="I35" s="9" t="s">
        <v>0</v>
      </c>
      <c r="J35" s="9">
        <v>0.87796312554872691</v>
      </c>
      <c r="K35" s="11">
        <v>62</v>
      </c>
      <c r="L35" s="6">
        <v>54</v>
      </c>
      <c r="M35" s="7">
        <v>57.9</v>
      </c>
      <c r="N35" s="7">
        <v>50.834064969271289</v>
      </c>
      <c r="O35" s="6">
        <v>2</v>
      </c>
      <c r="P35" s="5">
        <v>3.3166565526803069</v>
      </c>
      <c r="Q35" s="4">
        <v>3.3166565526803069</v>
      </c>
      <c r="R35" s="3">
        <v>319</v>
      </c>
    </row>
    <row r="36" spans="1:18" ht="18" x14ac:dyDescent="0.35">
      <c r="A36" s="8"/>
      <c r="B36" s="8"/>
      <c r="C36" s="8"/>
      <c r="D36" s="8"/>
      <c r="E36" s="10"/>
      <c r="F36" s="6"/>
      <c r="G36" s="6"/>
      <c r="H36" s="6"/>
      <c r="I36" s="9"/>
      <c r="J36" s="9"/>
      <c r="K36" s="11"/>
      <c r="L36" s="6"/>
      <c r="M36" s="7" t="s">
        <v>2</v>
      </c>
      <c r="N36" s="7" t="s">
        <v>0</v>
      </c>
      <c r="O36" s="6" t="s">
        <v>0</v>
      </c>
      <c r="P36" s="5" t="s">
        <v>0</v>
      </c>
      <c r="Q36" s="4" t="s">
        <v>0</v>
      </c>
      <c r="R36" s="3" t="s">
        <v>0</v>
      </c>
    </row>
    <row r="37" spans="1:18" ht="18" x14ac:dyDescent="0.35">
      <c r="A37" s="8" t="s">
        <v>94</v>
      </c>
      <c r="B37" s="8"/>
      <c r="C37" s="8"/>
      <c r="D37" s="8"/>
      <c r="E37" s="10" t="s">
        <v>93</v>
      </c>
      <c r="F37" s="6"/>
      <c r="G37" s="6">
        <v>222</v>
      </c>
      <c r="H37" s="6">
        <v>237</v>
      </c>
      <c r="I37" s="9" t="s">
        <v>0</v>
      </c>
      <c r="J37" s="9">
        <v>0.87950747581354438</v>
      </c>
      <c r="K37" s="11"/>
      <c r="L37" s="6"/>
      <c r="M37" s="7" t="s">
        <v>2</v>
      </c>
      <c r="N37" s="7" t="s">
        <v>0</v>
      </c>
      <c r="O37" s="6" t="s">
        <v>0</v>
      </c>
      <c r="P37" s="5" t="s">
        <v>0</v>
      </c>
      <c r="Q37" s="4" t="s">
        <v>0</v>
      </c>
      <c r="R37" s="3" t="s">
        <v>0</v>
      </c>
    </row>
    <row r="38" spans="1:18" ht="31.2" x14ac:dyDescent="0.6">
      <c r="A38" s="78" t="s">
        <v>115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25"/>
      <c r="Q38" s="25"/>
      <c r="R38" s="25"/>
    </row>
    <row r="39" spans="1:18" ht="18.600000000000001" thickBot="1" x14ac:dyDescent="0.4">
      <c r="A39" s="75" t="s">
        <v>124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29"/>
      <c r="Q39" s="29"/>
      <c r="R39" s="29"/>
    </row>
    <row r="40" spans="1:18" ht="16.2" thickTop="1" x14ac:dyDescent="0.3">
      <c r="A40" s="76" t="s">
        <v>125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24" t="s">
        <v>27</v>
      </c>
      <c r="Q40" s="24" t="s">
        <v>27</v>
      </c>
      <c r="R40" s="23" t="s">
        <v>46</v>
      </c>
    </row>
    <row r="41" spans="1:18" ht="18" x14ac:dyDescent="0.35">
      <c r="A41" s="22"/>
      <c r="B41" s="22"/>
      <c r="C41" s="21"/>
      <c r="D41" s="21"/>
      <c r="E41" s="21"/>
      <c r="F41" s="21"/>
      <c r="G41" s="77" t="s">
        <v>45</v>
      </c>
      <c r="H41" s="77"/>
      <c r="I41" s="77" t="s">
        <v>44</v>
      </c>
      <c r="J41" s="77"/>
      <c r="K41" s="77" t="s">
        <v>43</v>
      </c>
      <c r="L41" s="77"/>
      <c r="M41" s="33" t="s">
        <v>42</v>
      </c>
      <c r="N41" s="33" t="s">
        <v>41</v>
      </c>
      <c r="O41" s="16"/>
      <c r="P41" s="19" t="s">
        <v>40</v>
      </c>
      <c r="Q41" s="19" t="s">
        <v>40</v>
      </c>
      <c r="R41" s="13" t="s">
        <v>39</v>
      </c>
    </row>
    <row r="42" spans="1:18" ht="18.600000000000001" thickBot="1" x14ac:dyDescent="0.4">
      <c r="A42" s="18" t="s">
        <v>38</v>
      </c>
      <c r="B42" s="18" t="s">
        <v>37</v>
      </c>
      <c r="C42" s="33" t="s">
        <v>36</v>
      </c>
      <c r="D42" s="33" t="s">
        <v>35</v>
      </c>
      <c r="E42" s="33" t="s">
        <v>34</v>
      </c>
      <c r="F42" s="33" t="s">
        <v>33</v>
      </c>
      <c r="G42" s="33" t="s">
        <v>32</v>
      </c>
      <c r="H42" s="33" t="s">
        <v>31</v>
      </c>
      <c r="I42" s="33" t="s">
        <v>32</v>
      </c>
      <c r="J42" s="33" t="s">
        <v>31</v>
      </c>
      <c r="K42" s="33" t="s">
        <v>30</v>
      </c>
      <c r="L42" s="33" t="s">
        <v>29</v>
      </c>
      <c r="M42" s="33" t="s">
        <v>28</v>
      </c>
      <c r="N42" s="33" t="s">
        <v>27</v>
      </c>
      <c r="O42" s="16" t="s">
        <v>26</v>
      </c>
      <c r="P42" s="15" t="s">
        <v>25</v>
      </c>
      <c r="Q42" s="14" t="s">
        <v>24</v>
      </c>
      <c r="R42" s="13" t="s">
        <v>23</v>
      </c>
    </row>
    <row r="43" spans="1:18" ht="18.600000000000001" thickTop="1" x14ac:dyDescent="0.35">
      <c r="A43" s="8" t="s">
        <v>109</v>
      </c>
      <c r="B43" s="8" t="s">
        <v>108</v>
      </c>
      <c r="C43" s="8"/>
      <c r="D43" s="8"/>
      <c r="E43" s="10" t="s">
        <v>107</v>
      </c>
      <c r="F43" s="6">
        <v>485</v>
      </c>
      <c r="G43" s="6">
        <v>168</v>
      </c>
      <c r="H43" s="6">
        <v>183</v>
      </c>
      <c r="I43" s="9" t="s">
        <v>0</v>
      </c>
      <c r="J43" s="9">
        <v>0.92336103416435822</v>
      </c>
      <c r="K43" s="11"/>
      <c r="L43" s="6"/>
      <c r="M43" s="7" t="s">
        <v>2</v>
      </c>
      <c r="N43" s="7" t="s">
        <v>0</v>
      </c>
      <c r="O43" s="6" t="s">
        <v>0</v>
      </c>
      <c r="P43" s="12" t="s">
        <v>0</v>
      </c>
      <c r="Q43" s="4" t="s">
        <v>0</v>
      </c>
      <c r="R43" s="3" t="s">
        <v>0</v>
      </c>
    </row>
    <row r="44" spans="1:18" ht="18" x14ac:dyDescent="0.35">
      <c r="A44" s="8" t="s">
        <v>106</v>
      </c>
      <c r="B44" s="8" t="s">
        <v>105</v>
      </c>
      <c r="C44" s="8"/>
      <c r="D44" s="8"/>
      <c r="E44" s="10" t="s">
        <v>104</v>
      </c>
      <c r="F44" s="6">
        <v>505</v>
      </c>
      <c r="G44" s="6">
        <v>189</v>
      </c>
      <c r="H44" s="6">
        <v>204</v>
      </c>
      <c r="I44" s="9" t="s">
        <v>0</v>
      </c>
      <c r="J44" s="9">
        <v>0.90579710144927539</v>
      </c>
      <c r="K44" s="11">
        <v>67</v>
      </c>
      <c r="L44" s="6">
        <v>46</v>
      </c>
      <c r="M44" s="7">
        <v>62.766666666666666</v>
      </c>
      <c r="N44" s="7">
        <v>56.85386473429952</v>
      </c>
      <c r="O44" s="6">
        <v>2</v>
      </c>
      <c r="P44" s="5">
        <v>9.1073034232079237</v>
      </c>
      <c r="Q44" s="4">
        <v>9.1073034232079237</v>
      </c>
      <c r="R44" s="3">
        <v>415</v>
      </c>
    </row>
    <row r="45" spans="1:18" ht="18" x14ac:dyDescent="0.35">
      <c r="A45" s="8" t="s">
        <v>103</v>
      </c>
      <c r="B45" s="8" t="s">
        <v>102</v>
      </c>
      <c r="C45" s="8"/>
      <c r="D45" s="8"/>
      <c r="E45" s="10" t="s">
        <v>101</v>
      </c>
      <c r="F45" s="6">
        <v>97</v>
      </c>
      <c r="G45" s="6">
        <v>186</v>
      </c>
      <c r="H45" s="6">
        <v>201</v>
      </c>
      <c r="I45" s="9" t="s">
        <v>0</v>
      </c>
      <c r="J45" s="9">
        <v>0.90826521344232514</v>
      </c>
      <c r="K45" s="11">
        <v>73</v>
      </c>
      <c r="L45" s="6">
        <v>45</v>
      </c>
      <c r="M45" s="7">
        <v>68.75</v>
      </c>
      <c r="N45" s="7">
        <v>62.44323342415985</v>
      </c>
      <c r="O45" s="6">
        <v>3</v>
      </c>
      <c r="P45" s="5">
        <v>14.696672113068253</v>
      </c>
      <c r="Q45" s="4">
        <v>5.5893686898603292</v>
      </c>
      <c r="R45" s="3">
        <v>540</v>
      </c>
    </row>
    <row r="46" spans="1:18" ht="18" x14ac:dyDescent="0.35">
      <c r="A46" s="8" t="s">
        <v>100</v>
      </c>
      <c r="B46" s="8" t="s">
        <v>99</v>
      </c>
      <c r="C46" s="8"/>
      <c r="D46" s="8"/>
      <c r="E46" s="10" t="s">
        <v>98</v>
      </c>
      <c r="F46" s="6">
        <v>144</v>
      </c>
      <c r="G46" s="6">
        <v>195</v>
      </c>
      <c r="H46" s="6">
        <v>210</v>
      </c>
      <c r="I46" s="9" t="s">
        <v>0</v>
      </c>
      <c r="J46" s="9">
        <v>0.90090090090090091</v>
      </c>
      <c r="K46" s="11"/>
      <c r="L46" s="6"/>
      <c r="M46" s="7" t="s">
        <v>2</v>
      </c>
      <c r="N46" s="7" t="s">
        <v>0</v>
      </c>
      <c r="O46" s="6" t="s">
        <v>0</v>
      </c>
      <c r="P46" s="5" t="s">
        <v>0</v>
      </c>
      <c r="Q46" s="4" t="s">
        <v>0</v>
      </c>
      <c r="R46" s="3" t="s">
        <v>0</v>
      </c>
    </row>
    <row r="47" spans="1:18" ht="18" x14ac:dyDescent="0.35">
      <c r="A47" s="8" t="s">
        <v>97</v>
      </c>
      <c r="B47" s="8" t="s">
        <v>96</v>
      </c>
      <c r="C47" s="8"/>
      <c r="D47" s="8"/>
      <c r="E47" s="10" t="s">
        <v>95</v>
      </c>
      <c r="F47" s="6">
        <v>5155</v>
      </c>
      <c r="G47" s="6">
        <v>224</v>
      </c>
      <c r="H47" s="6">
        <v>239</v>
      </c>
      <c r="I47" s="9" t="s">
        <v>0</v>
      </c>
      <c r="J47" s="9">
        <v>0.87796312554872691</v>
      </c>
      <c r="K47" s="11">
        <v>59</v>
      </c>
      <c r="L47" s="6">
        <v>23</v>
      </c>
      <c r="M47" s="7">
        <v>54.383333333333333</v>
      </c>
      <c r="N47" s="7">
        <v>47.746561311091597</v>
      </c>
      <c r="O47" s="6">
        <v>1</v>
      </c>
      <c r="P47" s="5">
        <v>0</v>
      </c>
      <c r="Q47" s="4"/>
      <c r="R47" s="3">
        <v>239</v>
      </c>
    </row>
    <row r="48" spans="1:18" ht="18" x14ac:dyDescent="0.35">
      <c r="A48" s="8" t="s">
        <v>127</v>
      </c>
      <c r="B48" s="8" t="s">
        <v>128</v>
      </c>
      <c r="C48" s="8"/>
      <c r="D48" s="8"/>
      <c r="E48" s="10" t="s">
        <v>129</v>
      </c>
      <c r="F48" s="6"/>
      <c r="G48" s="6">
        <v>194</v>
      </c>
      <c r="H48" s="6">
        <v>209</v>
      </c>
      <c r="I48" s="9" t="s">
        <v>0</v>
      </c>
      <c r="J48" s="9">
        <v>0.90171325518485124</v>
      </c>
      <c r="K48" s="11"/>
      <c r="L48" s="6"/>
      <c r="M48" s="7" t="s">
        <v>2</v>
      </c>
      <c r="N48" s="7" t="s">
        <v>0</v>
      </c>
      <c r="O48" s="6" t="s">
        <v>0</v>
      </c>
      <c r="P48" s="5" t="s">
        <v>0</v>
      </c>
      <c r="Q48" s="4" t="s">
        <v>0</v>
      </c>
      <c r="R48" s="3" t="s">
        <v>0</v>
      </c>
    </row>
    <row r="49" spans="1:18" ht="18" x14ac:dyDescent="0.35">
      <c r="A49" s="8" t="s">
        <v>94</v>
      </c>
      <c r="B49" s="8" t="s">
        <v>130</v>
      </c>
      <c r="C49" s="8"/>
      <c r="D49" s="8"/>
      <c r="E49" s="10" t="s">
        <v>93</v>
      </c>
      <c r="F49" s="6">
        <v>222</v>
      </c>
      <c r="G49" s="6">
        <v>231</v>
      </c>
      <c r="H49" s="6">
        <v>246</v>
      </c>
      <c r="I49" s="9" t="s">
        <v>0</v>
      </c>
      <c r="J49" s="9">
        <v>0.87260034904013961</v>
      </c>
      <c r="K49" s="11"/>
      <c r="L49" s="6"/>
      <c r="M49" s="7" t="s">
        <v>2</v>
      </c>
      <c r="N49" s="7" t="s">
        <v>0</v>
      </c>
      <c r="O49" s="6" t="s">
        <v>0</v>
      </c>
      <c r="P49" s="5" t="s">
        <v>0</v>
      </c>
      <c r="Q49" s="4" t="s">
        <v>0</v>
      </c>
      <c r="R49" s="3" t="s">
        <v>0</v>
      </c>
    </row>
    <row r="50" spans="1:18" ht="31.2" x14ac:dyDescent="0.6">
      <c r="A50" s="78" t="s">
        <v>115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25"/>
      <c r="Q50" s="25"/>
      <c r="R50" s="25"/>
    </row>
    <row r="51" spans="1:18" ht="18.600000000000001" thickBot="1" x14ac:dyDescent="0.4">
      <c r="A51" s="75" t="s">
        <v>132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29"/>
      <c r="Q51" s="29"/>
      <c r="R51" s="29"/>
    </row>
    <row r="52" spans="1:18" ht="16.2" thickTop="1" x14ac:dyDescent="0.3">
      <c r="A52" s="76" t="s">
        <v>131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24" t="s">
        <v>27</v>
      </c>
      <c r="Q52" s="24" t="s">
        <v>27</v>
      </c>
      <c r="R52" s="23" t="s">
        <v>46</v>
      </c>
    </row>
    <row r="53" spans="1:18" ht="18" x14ac:dyDescent="0.35">
      <c r="A53" s="22"/>
      <c r="B53" s="22"/>
      <c r="C53" s="21"/>
      <c r="D53" s="21"/>
      <c r="E53" s="21"/>
      <c r="F53" s="21"/>
      <c r="G53" s="77" t="s">
        <v>45</v>
      </c>
      <c r="H53" s="77"/>
      <c r="I53" s="77" t="s">
        <v>44</v>
      </c>
      <c r="J53" s="77"/>
      <c r="K53" s="77" t="s">
        <v>43</v>
      </c>
      <c r="L53" s="77"/>
      <c r="M53" s="33" t="s">
        <v>42</v>
      </c>
      <c r="N53" s="33" t="s">
        <v>41</v>
      </c>
      <c r="O53" s="16"/>
      <c r="P53" s="19" t="s">
        <v>40</v>
      </c>
      <c r="Q53" s="19" t="s">
        <v>40</v>
      </c>
      <c r="R53" s="13" t="s">
        <v>39</v>
      </c>
    </row>
    <row r="54" spans="1:18" ht="18.600000000000001" thickBot="1" x14ac:dyDescent="0.4">
      <c r="A54" s="18" t="s">
        <v>38</v>
      </c>
      <c r="B54" s="18" t="s">
        <v>37</v>
      </c>
      <c r="C54" s="33" t="s">
        <v>36</v>
      </c>
      <c r="D54" s="33" t="s">
        <v>35</v>
      </c>
      <c r="E54" s="33" t="s">
        <v>34</v>
      </c>
      <c r="F54" s="33" t="s">
        <v>33</v>
      </c>
      <c r="G54" s="33" t="s">
        <v>32</v>
      </c>
      <c r="H54" s="33" t="s">
        <v>31</v>
      </c>
      <c r="I54" s="33" t="s">
        <v>32</v>
      </c>
      <c r="J54" s="33" t="s">
        <v>31</v>
      </c>
      <c r="K54" s="33" t="s">
        <v>30</v>
      </c>
      <c r="L54" s="33" t="s">
        <v>29</v>
      </c>
      <c r="M54" s="33" t="s">
        <v>28</v>
      </c>
      <c r="N54" s="33" t="s">
        <v>27</v>
      </c>
      <c r="O54" s="16" t="s">
        <v>26</v>
      </c>
      <c r="P54" s="15" t="s">
        <v>25</v>
      </c>
      <c r="Q54" s="14" t="s">
        <v>24</v>
      </c>
      <c r="R54" s="13" t="s">
        <v>23</v>
      </c>
    </row>
    <row r="55" spans="1:18" ht="18.600000000000001" thickTop="1" x14ac:dyDescent="0.35">
      <c r="A55" s="8" t="s">
        <v>109</v>
      </c>
      <c r="B55" s="8" t="s">
        <v>108</v>
      </c>
      <c r="C55" s="8"/>
      <c r="D55" s="8"/>
      <c r="E55" s="10" t="s">
        <v>107</v>
      </c>
      <c r="F55" s="6">
        <v>485</v>
      </c>
      <c r="G55" s="6">
        <v>168</v>
      </c>
      <c r="H55" s="6">
        <v>183</v>
      </c>
      <c r="I55" s="9" t="s">
        <v>0</v>
      </c>
      <c r="J55" s="9">
        <v>0.92336103416435822</v>
      </c>
      <c r="K55" s="11"/>
      <c r="L55" s="6"/>
      <c r="M55" s="7" t="s">
        <v>2</v>
      </c>
      <c r="N55" s="7" t="s">
        <v>0</v>
      </c>
      <c r="O55" s="6" t="s">
        <v>0</v>
      </c>
      <c r="P55" s="12" t="s">
        <v>0</v>
      </c>
      <c r="Q55" s="4" t="s">
        <v>0</v>
      </c>
      <c r="R55" s="3" t="s">
        <v>0</v>
      </c>
    </row>
    <row r="56" spans="1:18" ht="18" x14ac:dyDescent="0.35">
      <c r="A56" s="8" t="s">
        <v>106</v>
      </c>
      <c r="B56" s="8" t="s">
        <v>105</v>
      </c>
      <c r="C56" s="8"/>
      <c r="D56" s="8"/>
      <c r="E56" s="10" t="s">
        <v>104</v>
      </c>
      <c r="F56" s="6">
        <v>505</v>
      </c>
      <c r="G56" s="6">
        <v>189</v>
      </c>
      <c r="H56" s="6">
        <v>204</v>
      </c>
      <c r="I56" s="9" t="s">
        <v>0</v>
      </c>
      <c r="J56" s="9">
        <v>0.90579710144927539</v>
      </c>
      <c r="K56" s="11">
        <v>139</v>
      </c>
      <c r="L56" s="6">
        <v>12</v>
      </c>
      <c r="M56" s="7">
        <v>134.19999999999999</v>
      </c>
      <c r="N56" s="7">
        <v>121.55797101449275</v>
      </c>
      <c r="O56" s="6">
        <v>1</v>
      </c>
      <c r="P56" s="5">
        <v>0</v>
      </c>
      <c r="Q56" s="4"/>
      <c r="R56" s="3">
        <v>204</v>
      </c>
    </row>
    <row r="57" spans="1:18" ht="18" x14ac:dyDescent="0.35">
      <c r="A57" s="8" t="s">
        <v>103</v>
      </c>
      <c r="B57" s="8" t="s">
        <v>102</v>
      </c>
      <c r="C57" s="8"/>
      <c r="D57" s="8"/>
      <c r="E57" s="10" t="s">
        <v>101</v>
      </c>
      <c r="F57" s="6">
        <v>97</v>
      </c>
      <c r="G57" s="6">
        <v>186</v>
      </c>
      <c r="H57" s="6">
        <v>201</v>
      </c>
      <c r="I57" s="9" t="s">
        <v>0</v>
      </c>
      <c r="J57" s="9">
        <v>0.90826521344232514</v>
      </c>
      <c r="K57" s="11">
        <v>153</v>
      </c>
      <c r="L57" s="6">
        <v>0</v>
      </c>
      <c r="M57" s="7">
        <v>148</v>
      </c>
      <c r="N57" s="7">
        <v>134.42325158946412</v>
      </c>
      <c r="O57" s="6">
        <v>3</v>
      </c>
      <c r="P57" s="5">
        <v>12.865280574971365</v>
      </c>
      <c r="Q57" s="4">
        <v>9.4159352300845569</v>
      </c>
      <c r="R57" s="3">
        <v>318</v>
      </c>
    </row>
    <row r="58" spans="1:18" ht="18" x14ac:dyDescent="0.35">
      <c r="A58" s="8" t="s">
        <v>100</v>
      </c>
      <c r="B58" s="8" t="s">
        <v>99</v>
      </c>
      <c r="C58" s="8"/>
      <c r="D58" s="8"/>
      <c r="E58" s="10" t="s">
        <v>98</v>
      </c>
      <c r="F58" s="6">
        <v>144</v>
      </c>
      <c r="G58" s="6">
        <v>195</v>
      </c>
      <c r="H58" s="6">
        <v>210</v>
      </c>
      <c r="I58" s="9" t="s">
        <v>0</v>
      </c>
      <c r="J58" s="9">
        <v>0.90090090090090091</v>
      </c>
      <c r="K58" s="11"/>
      <c r="L58" s="6"/>
      <c r="M58" s="7" t="s">
        <v>2</v>
      </c>
      <c r="N58" s="7" t="s">
        <v>0</v>
      </c>
      <c r="O58" s="6" t="s">
        <v>0</v>
      </c>
      <c r="P58" s="5" t="s">
        <v>0</v>
      </c>
      <c r="Q58" s="4" t="s">
        <v>0</v>
      </c>
      <c r="R58" s="3" t="s">
        <v>0</v>
      </c>
    </row>
    <row r="59" spans="1:18" ht="18" x14ac:dyDescent="0.35">
      <c r="A59" s="8" t="s">
        <v>97</v>
      </c>
      <c r="B59" s="8" t="s">
        <v>96</v>
      </c>
      <c r="C59" s="8"/>
      <c r="D59" s="8"/>
      <c r="E59" s="10" t="s">
        <v>95</v>
      </c>
      <c r="F59" s="6">
        <v>5155</v>
      </c>
      <c r="G59" s="6">
        <v>224</v>
      </c>
      <c r="H59" s="6">
        <v>239</v>
      </c>
      <c r="I59" s="9" t="s">
        <v>0</v>
      </c>
      <c r="J59" s="9">
        <v>0.87796312554872691</v>
      </c>
      <c r="K59" s="11">
        <v>147</v>
      </c>
      <c r="L59" s="6">
        <v>23</v>
      </c>
      <c r="M59" s="7">
        <v>142.38333333333333</v>
      </c>
      <c r="N59" s="7">
        <v>125.00731635937956</v>
      </c>
      <c r="O59" s="6">
        <v>2</v>
      </c>
      <c r="P59" s="5">
        <v>3.4493453448868081</v>
      </c>
      <c r="Q59" s="4">
        <v>3.4493453448868081</v>
      </c>
      <c r="R59" s="3">
        <v>271</v>
      </c>
    </row>
    <row r="60" spans="1:18" ht="18" x14ac:dyDescent="0.35">
      <c r="A60" s="8" t="s">
        <v>127</v>
      </c>
      <c r="B60" s="8" t="s">
        <v>128</v>
      </c>
      <c r="C60" s="8"/>
      <c r="D60" s="8"/>
      <c r="E60" s="10" t="s">
        <v>129</v>
      </c>
      <c r="F60" s="6"/>
      <c r="G60" s="6">
        <v>194</v>
      </c>
      <c r="H60" s="6">
        <v>209</v>
      </c>
      <c r="I60" s="9" t="s">
        <v>0</v>
      </c>
      <c r="J60" s="9">
        <v>0.90171325518485124</v>
      </c>
      <c r="K60" s="11"/>
      <c r="L60" s="6"/>
      <c r="M60" s="7" t="s">
        <v>2</v>
      </c>
      <c r="N60" s="7" t="s">
        <v>0</v>
      </c>
      <c r="O60" s="6" t="s">
        <v>0</v>
      </c>
      <c r="P60" s="5" t="s">
        <v>0</v>
      </c>
      <c r="Q60" s="4" t="s">
        <v>0</v>
      </c>
      <c r="R60" s="3" t="s">
        <v>0</v>
      </c>
    </row>
    <row r="61" spans="1:18" ht="18" x14ac:dyDescent="0.35">
      <c r="A61" s="8" t="s">
        <v>94</v>
      </c>
      <c r="B61" s="8" t="s">
        <v>130</v>
      </c>
      <c r="C61" s="8"/>
      <c r="D61" s="8"/>
      <c r="E61" s="10" t="s">
        <v>93</v>
      </c>
      <c r="F61" s="6">
        <v>222</v>
      </c>
      <c r="G61" s="6">
        <v>231</v>
      </c>
      <c r="H61" s="6">
        <v>246</v>
      </c>
      <c r="I61" s="9" t="s">
        <v>0</v>
      </c>
      <c r="J61" s="9">
        <v>0.87260034904013961</v>
      </c>
      <c r="K61" s="11"/>
      <c r="L61" s="6"/>
      <c r="M61" s="7" t="s">
        <v>2</v>
      </c>
      <c r="N61" s="7" t="s">
        <v>0</v>
      </c>
      <c r="O61" s="6" t="s">
        <v>0</v>
      </c>
      <c r="P61" s="5" t="s">
        <v>0</v>
      </c>
      <c r="Q61" s="4" t="s">
        <v>0</v>
      </c>
      <c r="R61" s="3" t="s">
        <v>0</v>
      </c>
    </row>
    <row r="62" spans="1:18" ht="31.2" x14ac:dyDescent="0.6">
      <c r="A62" s="78" t="s">
        <v>137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25"/>
      <c r="Q62" s="25"/>
      <c r="R62" s="25"/>
    </row>
    <row r="63" spans="1:18" ht="18.600000000000001" thickBot="1" x14ac:dyDescent="0.4">
      <c r="A63" s="75" t="s">
        <v>134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29"/>
      <c r="Q63" s="29"/>
      <c r="R63" s="29"/>
    </row>
    <row r="64" spans="1:18" ht="16.2" thickTop="1" x14ac:dyDescent="0.3">
      <c r="A64" s="76" t="s">
        <v>140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24" t="s">
        <v>27</v>
      </c>
      <c r="Q64" s="24" t="s">
        <v>27</v>
      </c>
      <c r="R64" s="23" t="s">
        <v>46</v>
      </c>
    </row>
    <row r="65" spans="1:18" ht="18" x14ac:dyDescent="0.35">
      <c r="A65" s="22"/>
      <c r="B65" s="22"/>
      <c r="C65" s="21"/>
      <c r="D65" s="21"/>
      <c r="E65" s="21"/>
      <c r="F65" s="21"/>
      <c r="G65" s="77" t="s">
        <v>45</v>
      </c>
      <c r="H65" s="77"/>
      <c r="I65" s="77" t="s">
        <v>44</v>
      </c>
      <c r="J65" s="77"/>
      <c r="K65" s="77" t="s">
        <v>43</v>
      </c>
      <c r="L65" s="77"/>
      <c r="M65" s="34" t="s">
        <v>42</v>
      </c>
      <c r="N65" s="34" t="s">
        <v>41</v>
      </c>
      <c r="O65" s="16"/>
      <c r="P65" s="19" t="s">
        <v>40</v>
      </c>
      <c r="Q65" s="19" t="s">
        <v>40</v>
      </c>
      <c r="R65" s="13" t="s">
        <v>39</v>
      </c>
    </row>
    <row r="66" spans="1:18" ht="18.600000000000001" thickBot="1" x14ac:dyDescent="0.4">
      <c r="A66" s="18" t="s">
        <v>38</v>
      </c>
      <c r="B66" s="18" t="s">
        <v>37</v>
      </c>
      <c r="C66" s="34" t="s">
        <v>36</v>
      </c>
      <c r="D66" s="34" t="s">
        <v>35</v>
      </c>
      <c r="E66" s="34" t="s">
        <v>34</v>
      </c>
      <c r="F66" s="34" t="s">
        <v>33</v>
      </c>
      <c r="G66" s="34" t="s">
        <v>32</v>
      </c>
      <c r="H66" s="34" t="s">
        <v>31</v>
      </c>
      <c r="I66" s="34" t="s">
        <v>32</v>
      </c>
      <c r="J66" s="34" t="s">
        <v>31</v>
      </c>
      <c r="K66" s="34" t="s">
        <v>30</v>
      </c>
      <c r="L66" s="34" t="s">
        <v>29</v>
      </c>
      <c r="M66" s="34" t="s">
        <v>28</v>
      </c>
      <c r="N66" s="34" t="s">
        <v>27</v>
      </c>
      <c r="O66" s="16" t="s">
        <v>26</v>
      </c>
      <c r="P66" s="15" t="s">
        <v>25</v>
      </c>
      <c r="Q66" s="14" t="s">
        <v>24</v>
      </c>
      <c r="R66" s="13" t="s">
        <v>23</v>
      </c>
    </row>
    <row r="67" spans="1:18" ht="18.600000000000001" thickTop="1" x14ac:dyDescent="0.35">
      <c r="A67" s="8" t="s">
        <v>109</v>
      </c>
      <c r="B67" s="8" t="s">
        <v>108</v>
      </c>
      <c r="C67" s="8"/>
      <c r="D67" s="8"/>
      <c r="E67" s="10" t="s">
        <v>107</v>
      </c>
      <c r="F67" s="6">
        <v>485</v>
      </c>
      <c r="G67" s="6">
        <v>168</v>
      </c>
      <c r="H67" s="6">
        <v>183</v>
      </c>
      <c r="I67" s="9" t="s">
        <v>0</v>
      </c>
      <c r="J67" s="9">
        <v>0.92336103416435822</v>
      </c>
      <c r="K67" s="11"/>
      <c r="L67" s="6"/>
      <c r="M67" s="7" t="s">
        <v>2</v>
      </c>
      <c r="N67" s="7" t="s">
        <v>0</v>
      </c>
      <c r="O67" s="6" t="s">
        <v>0</v>
      </c>
      <c r="P67" s="12" t="s">
        <v>0</v>
      </c>
      <c r="Q67" s="4" t="s">
        <v>0</v>
      </c>
      <c r="R67" s="3" t="s">
        <v>0</v>
      </c>
    </row>
    <row r="68" spans="1:18" ht="18" x14ac:dyDescent="0.35">
      <c r="A68" s="8" t="s">
        <v>106</v>
      </c>
      <c r="B68" s="8" t="s">
        <v>105</v>
      </c>
      <c r="C68" s="8"/>
      <c r="D68" s="8"/>
      <c r="E68" s="10" t="s">
        <v>104</v>
      </c>
      <c r="F68" s="6">
        <v>505</v>
      </c>
      <c r="G68" s="6">
        <v>189</v>
      </c>
      <c r="H68" s="6">
        <v>204</v>
      </c>
      <c r="I68" s="9" t="s">
        <v>0</v>
      </c>
      <c r="J68" s="9">
        <v>0.90579710144927539</v>
      </c>
      <c r="K68" s="11">
        <v>29</v>
      </c>
      <c r="L68" s="6">
        <v>51</v>
      </c>
      <c r="M68" s="7">
        <v>24.85</v>
      </c>
      <c r="N68" s="7">
        <v>22.509057971014496</v>
      </c>
      <c r="O68" s="6">
        <v>3</v>
      </c>
      <c r="P68" s="5">
        <v>1.8622918018602697</v>
      </c>
      <c r="Q68" s="4">
        <v>0.90748364464452891</v>
      </c>
      <c r="R68" s="3">
        <v>304</v>
      </c>
    </row>
    <row r="69" spans="1:18" ht="18" x14ac:dyDescent="0.35">
      <c r="A69" s="8" t="s">
        <v>103</v>
      </c>
      <c r="B69" s="8" t="s">
        <v>102</v>
      </c>
      <c r="C69" s="8"/>
      <c r="D69" s="8"/>
      <c r="E69" s="10" t="s">
        <v>101</v>
      </c>
      <c r="F69" s="6">
        <v>97</v>
      </c>
      <c r="G69" s="6">
        <v>186</v>
      </c>
      <c r="H69" s="6">
        <v>201</v>
      </c>
      <c r="I69" s="9" t="s">
        <v>0</v>
      </c>
      <c r="J69" s="9">
        <v>0.90826521344232514</v>
      </c>
      <c r="K69" s="11">
        <v>28</v>
      </c>
      <c r="L69" s="6">
        <v>47</v>
      </c>
      <c r="M69" s="7">
        <v>23.783333333333335</v>
      </c>
      <c r="N69" s="7">
        <v>21.601574326369967</v>
      </c>
      <c r="O69" s="6">
        <v>2</v>
      </c>
      <c r="P69" s="5">
        <v>0.95480815721574075</v>
      </c>
      <c r="Q69" s="4">
        <v>0.95480815721574075</v>
      </c>
      <c r="R69" s="3">
        <v>252</v>
      </c>
    </row>
    <row r="70" spans="1:18" ht="18" x14ac:dyDescent="0.35">
      <c r="A70" s="8" t="s">
        <v>100</v>
      </c>
      <c r="B70" s="8" t="s">
        <v>99</v>
      </c>
      <c r="C70" s="8"/>
      <c r="D70" s="8"/>
      <c r="E70" s="10" t="s">
        <v>98</v>
      </c>
      <c r="F70" s="6">
        <v>144</v>
      </c>
      <c r="G70" s="6">
        <v>195</v>
      </c>
      <c r="H70" s="6">
        <v>210</v>
      </c>
      <c r="I70" s="9" t="s">
        <v>0</v>
      </c>
      <c r="J70" s="9">
        <v>0.90090090090090091</v>
      </c>
      <c r="K70" s="11"/>
      <c r="L70" s="6"/>
      <c r="M70" s="7" t="s">
        <v>2</v>
      </c>
      <c r="N70" s="7" t="s">
        <v>0</v>
      </c>
      <c r="O70" s="6" t="s">
        <v>0</v>
      </c>
      <c r="P70" s="5" t="s">
        <v>0</v>
      </c>
      <c r="Q70" s="4" t="s">
        <v>0</v>
      </c>
      <c r="R70" s="3" t="s">
        <v>0</v>
      </c>
    </row>
    <row r="71" spans="1:18" ht="18" x14ac:dyDescent="0.35">
      <c r="A71" s="8" t="s">
        <v>97</v>
      </c>
      <c r="B71" s="8" t="s">
        <v>96</v>
      </c>
      <c r="C71" s="8"/>
      <c r="D71" s="8"/>
      <c r="E71" s="10" t="s">
        <v>95</v>
      </c>
      <c r="F71" s="6">
        <v>5155</v>
      </c>
      <c r="G71" s="6">
        <v>224</v>
      </c>
      <c r="H71" s="6">
        <v>239</v>
      </c>
      <c r="I71" s="9" t="s">
        <v>0</v>
      </c>
      <c r="J71" s="9">
        <v>0.87796312554872691</v>
      </c>
      <c r="K71" s="11">
        <v>28</v>
      </c>
      <c r="L71" s="6">
        <v>31</v>
      </c>
      <c r="M71" s="7">
        <v>23.516666666666666</v>
      </c>
      <c r="N71" s="7">
        <v>20.646766169154226</v>
      </c>
      <c r="O71" s="6">
        <v>1</v>
      </c>
      <c r="P71" s="5">
        <v>0</v>
      </c>
      <c r="Q71" s="4"/>
      <c r="R71" s="3">
        <v>239</v>
      </c>
    </row>
    <row r="72" spans="1:18" ht="18" x14ac:dyDescent="0.35">
      <c r="A72" s="8" t="s">
        <v>127</v>
      </c>
      <c r="B72" s="8" t="s">
        <v>128</v>
      </c>
      <c r="C72" s="8"/>
      <c r="D72" s="8"/>
      <c r="E72" s="10" t="s">
        <v>129</v>
      </c>
      <c r="F72" s="6"/>
      <c r="G72" s="6">
        <v>194</v>
      </c>
      <c r="H72" s="6">
        <v>209</v>
      </c>
      <c r="I72" s="9" t="s">
        <v>0</v>
      </c>
      <c r="J72" s="9">
        <v>0.90171325518485124</v>
      </c>
      <c r="K72" s="11"/>
      <c r="L72" s="6"/>
      <c r="M72" s="7" t="s">
        <v>2</v>
      </c>
      <c r="N72" s="7" t="s">
        <v>0</v>
      </c>
      <c r="O72" s="6" t="s">
        <v>0</v>
      </c>
      <c r="P72" s="5" t="s">
        <v>0</v>
      </c>
      <c r="Q72" s="4" t="s">
        <v>0</v>
      </c>
      <c r="R72" s="3" t="s">
        <v>0</v>
      </c>
    </row>
    <row r="73" spans="1:18" ht="18" x14ac:dyDescent="0.35">
      <c r="A73" s="8" t="s">
        <v>94</v>
      </c>
      <c r="B73" s="8" t="s">
        <v>130</v>
      </c>
      <c r="C73" s="8"/>
      <c r="D73" s="8"/>
      <c r="E73" s="10" t="s">
        <v>93</v>
      </c>
      <c r="F73" s="6">
        <v>222</v>
      </c>
      <c r="G73" s="6">
        <v>231</v>
      </c>
      <c r="H73" s="6">
        <v>246</v>
      </c>
      <c r="I73" s="9" t="s">
        <v>0</v>
      </c>
      <c r="J73" s="9">
        <v>0.87260034904013961</v>
      </c>
      <c r="K73" s="11"/>
      <c r="L73" s="6"/>
      <c r="M73" s="7" t="s">
        <v>2</v>
      </c>
      <c r="N73" s="7" t="s">
        <v>0</v>
      </c>
      <c r="O73" s="6" t="s">
        <v>0</v>
      </c>
      <c r="P73" s="5" t="s">
        <v>0</v>
      </c>
      <c r="Q73" s="4" t="s">
        <v>0</v>
      </c>
      <c r="R73" s="3" t="s">
        <v>0</v>
      </c>
    </row>
    <row r="74" spans="1:18" ht="31.2" x14ac:dyDescent="0.6">
      <c r="A74" s="78" t="s">
        <v>137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25"/>
      <c r="Q74" s="25"/>
      <c r="R74" s="25"/>
    </row>
    <row r="75" spans="1:18" ht="18.600000000000001" thickBot="1" x14ac:dyDescent="0.4">
      <c r="A75" s="75" t="s">
        <v>138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29"/>
      <c r="Q75" s="29"/>
      <c r="R75" s="29"/>
    </row>
    <row r="76" spans="1:18" ht="16.2" thickTop="1" x14ac:dyDescent="0.3">
      <c r="A76" s="76" t="s">
        <v>139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24" t="s">
        <v>27</v>
      </c>
      <c r="Q76" s="24" t="s">
        <v>27</v>
      </c>
      <c r="R76" s="23" t="s">
        <v>46</v>
      </c>
    </row>
    <row r="77" spans="1:18" ht="18" x14ac:dyDescent="0.35">
      <c r="A77" s="22"/>
      <c r="B77" s="22"/>
      <c r="C77" s="21"/>
      <c r="D77" s="21"/>
      <c r="E77" s="21"/>
      <c r="F77" s="21"/>
      <c r="G77" s="77" t="s">
        <v>45</v>
      </c>
      <c r="H77" s="77"/>
      <c r="I77" s="77" t="s">
        <v>44</v>
      </c>
      <c r="J77" s="77"/>
      <c r="K77" s="77" t="s">
        <v>43</v>
      </c>
      <c r="L77" s="77"/>
      <c r="M77" s="34" t="s">
        <v>42</v>
      </c>
      <c r="N77" s="34" t="s">
        <v>41</v>
      </c>
      <c r="O77" s="16"/>
      <c r="P77" s="19" t="s">
        <v>40</v>
      </c>
      <c r="Q77" s="19" t="s">
        <v>40</v>
      </c>
      <c r="R77" s="13" t="s">
        <v>39</v>
      </c>
    </row>
    <row r="78" spans="1:18" ht="18.600000000000001" thickBot="1" x14ac:dyDescent="0.4">
      <c r="A78" s="18" t="s">
        <v>38</v>
      </c>
      <c r="B78" s="18" t="s">
        <v>37</v>
      </c>
      <c r="C78" s="34" t="s">
        <v>36</v>
      </c>
      <c r="D78" s="34" t="s">
        <v>35</v>
      </c>
      <c r="E78" s="34" t="s">
        <v>34</v>
      </c>
      <c r="F78" s="34" t="s">
        <v>33</v>
      </c>
      <c r="G78" s="34" t="s">
        <v>32</v>
      </c>
      <c r="H78" s="34" t="s">
        <v>31</v>
      </c>
      <c r="I78" s="34" t="s">
        <v>32</v>
      </c>
      <c r="J78" s="34" t="s">
        <v>31</v>
      </c>
      <c r="K78" s="34" t="s">
        <v>30</v>
      </c>
      <c r="L78" s="34" t="s">
        <v>29</v>
      </c>
      <c r="M78" s="34" t="s">
        <v>28</v>
      </c>
      <c r="N78" s="34" t="s">
        <v>27</v>
      </c>
      <c r="O78" s="16" t="s">
        <v>26</v>
      </c>
      <c r="P78" s="15" t="s">
        <v>25</v>
      </c>
      <c r="Q78" s="14" t="s">
        <v>24</v>
      </c>
      <c r="R78" s="13" t="s">
        <v>23</v>
      </c>
    </row>
    <row r="79" spans="1:18" ht="18.600000000000001" thickTop="1" x14ac:dyDescent="0.35">
      <c r="A79" s="8" t="s">
        <v>109</v>
      </c>
      <c r="B79" s="8" t="s">
        <v>108</v>
      </c>
      <c r="C79" s="8"/>
      <c r="D79" s="8"/>
      <c r="E79" s="10" t="s">
        <v>107</v>
      </c>
      <c r="F79" s="6">
        <v>485</v>
      </c>
      <c r="G79" s="6">
        <v>168</v>
      </c>
      <c r="H79" s="6">
        <v>183</v>
      </c>
      <c r="I79" s="9"/>
      <c r="J79" s="9">
        <v>0.92336103416435822</v>
      </c>
      <c r="K79" s="11"/>
      <c r="L79" s="6"/>
      <c r="M79" s="7" t="s">
        <v>2</v>
      </c>
      <c r="N79" s="7" t="s">
        <v>0</v>
      </c>
      <c r="O79" s="6" t="s">
        <v>0</v>
      </c>
      <c r="P79" s="12" t="s">
        <v>0</v>
      </c>
      <c r="Q79" s="4" t="s">
        <v>0</v>
      </c>
      <c r="R79" s="3" t="s">
        <v>0</v>
      </c>
    </row>
    <row r="80" spans="1:18" ht="18" x14ac:dyDescent="0.35">
      <c r="A80" s="8" t="s">
        <v>106</v>
      </c>
      <c r="B80" s="8" t="s">
        <v>105</v>
      </c>
      <c r="C80" s="8"/>
      <c r="D80" s="8"/>
      <c r="E80" s="10" t="s">
        <v>104</v>
      </c>
      <c r="F80" s="6">
        <v>505</v>
      </c>
      <c r="G80" s="6">
        <v>189</v>
      </c>
      <c r="H80" s="6">
        <v>204</v>
      </c>
      <c r="I80" s="9" t="s">
        <v>0</v>
      </c>
      <c r="J80" s="9">
        <v>0.90579710144927539</v>
      </c>
      <c r="K80" s="11">
        <v>26</v>
      </c>
      <c r="L80" s="6">
        <v>8</v>
      </c>
      <c r="M80" s="7">
        <v>21.133333333333333</v>
      </c>
      <c r="N80" s="7">
        <v>19.142512077294686</v>
      </c>
      <c r="O80" s="6">
        <v>2</v>
      </c>
      <c r="P80" s="5">
        <v>1.7734749101890372</v>
      </c>
      <c r="Q80" s="4">
        <v>1.7734749101890372</v>
      </c>
      <c r="R80" s="3">
        <v>317</v>
      </c>
    </row>
    <row r="81" spans="1:18" ht="18" x14ac:dyDescent="0.35">
      <c r="A81" s="8" t="s">
        <v>103</v>
      </c>
      <c r="B81" s="8" t="s">
        <v>102</v>
      </c>
      <c r="C81" s="8"/>
      <c r="D81" s="8"/>
      <c r="E81" s="10" t="s">
        <v>101</v>
      </c>
      <c r="F81" s="6">
        <v>97</v>
      </c>
      <c r="G81" s="6">
        <v>186</v>
      </c>
      <c r="H81" s="6">
        <v>201</v>
      </c>
      <c r="I81" s="9" t="s">
        <v>0</v>
      </c>
      <c r="J81" s="9">
        <v>0.90826521344232514</v>
      </c>
      <c r="K81" s="11">
        <v>27</v>
      </c>
      <c r="L81" s="6">
        <v>56</v>
      </c>
      <c r="M81" s="7">
        <v>22.933333333333334</v>
      </c>
      <c r="N81" s="7">
        <v>20.82954889494399</v>
      </c>
      <c r="O81" s="6">
        <v>3</v>
      </c>
      <c r="P81" s="5">
        <v>3.460511727838341</v>
      </c>
      <c r="Q81" s="4">
        <v>1.6870368176493038</v>
      </c>
      <c r="R81" s="3">
        <v>420</v>
      </c>
    </row>
    <row r="82" spans="1:18" ht="18" x14ac:dyDescent="0.35">
      <c r="A82" s="8" t="s">
        <v>100</v>
      </c>
      <c r="B82" s="8" t="s">
        <v>99</v>
      </c>
      <c r="C82" s="8"/>
      <c r="D82" s="8"/>
      <c r="E82" s="10" t="s">
        <v>98</v>
      </c>
      <c r="F82" s="6">
        <v>144</v>
      </c>
      <c r="G82" s="6">
        <v>195</v>
      </c>
      <c r="H82" s="6">
        <v>210</v>
      </c>
      <c r="I82" s="9" t="s">
        <v>0</v>
      </c>
      <c r="J82" s="9">
        <v>0.90090090090090091</v>
      </c>
      <c r="K82" s="11"/>
      <c r="L82" s="6"/>
      <c r="M82" s="7" t="s">
        <v>2</v>
      </c>
      <c r="N82" s="7" t="s">
        <v>0</v>
      </c>
      <c r="O82" s="6" t="s">
        <v>0</v>
      </c>
      <c r="P82" s="5" t="s">
        <v>0</v>
      </c>
      <c r="Q82" s="4" t="s">
        <v>0</v>
      </c>
      <c r="R82" s="3" t="s">
        <v>0</v>
      </c>
    </row>
    <row r="83" spans="1:18" ht="18" x14ac:dyDescent="0.35">
      <c r="A83" s="8" t="s">
        <v>97</v>
      </c>
      <c r="B83" s="8" t="s">
        <v>96</v>
      </c>
      <c r="C83" s="8"/>
      <c r="D83" s="8"/>
      <c r="E83" s="10" t="s">
        <v>95</v>
      </c>
      <c r="F83" s="6">
        <v>5155</v>
      </c>
      <c r="G83" s="6">
        <v>224</v>
      </c>
      <c r="H83" s="6">
        <v>239</v>
      </c>
      <c r="I83" s="9" t="s">
        <v>0</v>
      </c>
      <c r="J83" s="9">
        <v>0.87796312554872691</v>
      </c>
      <c r="K83" s="11">
        <v>24</v>
      </c>
      <c r="L83" s="6">
        <v>47</v>
      </c>
      <c r="M83" s="7">
        <v>19.783333333333335</v>
      </c>
      <c r="N83" s="7">
        <v>17.369037167105649</v>
      </c>
      <c r="O83" s="6">
        <v>1</v>
      </c>
      <c r="P83" s="5">
        <v>0</v>
      </c>
      <c r="Q83" s="4"/>
      <c r="R83" s="3">
        <v>239</v>
      </c>
    </row>
    <row r="84" spans="1:18" ht="18" x14ac:dyDescent="0.35">
      <c r="A84" s="8" t="s">
        <v>127</v>
      </c>
      <c r="B84" s="8" t="s">
        <v>128</v>
      </c>
      <c r="C84" s="8"/>
      <c r="D84" s="8"/>
      <c r="E84" s="10" t="s">
        <v>129</v>
      </c>
      <c r="F84" s="6"/>
      <c r="G84" s="6">
        <v>194</v>
      </c>
      <c r="H84" s="6">
        <v>209</v>
      </c>
      <c r="I84" s="9" t="s">
        <v>0</v>
      </c>
      <c r="J84" s="9">
        <v>0.90171325518485124</v>
      </c>
      <c r="K84" s="11"/>
      <c r="L84" s="6"/>
      <c r="M84" s="7" t="s">
        <v>2</v>
      </c>
      <c r="N84" s="7" t="s">
        <v>0</v>
      </c>
      <c r="O84" s="6" t="s">
        <v>0</v>
      </c>
      <c r="P84" s="5" t="s">
        <v>0</v>
      </c>
      <c r="Q84" s="4" t="s">
        <v>0</v>
      </c>
      <c r="R84" s="3" t="s">
        <v>0</v>
      </c>
    </row>
    <row r="85" spans="1:18" ht="18" x14ac:dyDescent="0.35">
      <c r="A85" s="8" t="s">
        <v>94</v>
      </c>
      <c r="B85" s="8" t="s">
        <v>130</v>
      </c>
      <c r="C85" s="8"/>
      <c r="D85" s="8"/>
      <c r="E85" s="10" t="s">
        <v>93</v>
      </c>
      <c r="F85" s="6">
        <v>222</v>
      </c>
      <c r="G85" s="6">
        <v>231</v>
      </c>
      <c r="H85" s="6">
        <v>246</v>
      </c>
      <c r="I85" s="9" t="s">
        <v>0</v>
      </c>
      <c r="J85" s="9">
        <v>0.87260034904013961</v>
      </c>
      <c r="K85" s="11"/>
      <c r="L85" s="6"/>
      <c r="M85" s="7" t="s">
        <v>2</v>
      </c>
      <c r="N85" s="7" t="s">
        <v>0</v>
      </c>
      <c r="O85" s="6" t="s">
        <v>0</v>
      </c>
      <c r="P85" s="5" t="s">
        <v>0</v>
      </c>
      <c r="Q85" s="4" t="s">
        <v>0</v>
      </c>
      <c r="R85" s="3" t="s">
        <v>0</v>
      </c>
    </row>
    <row r="86" spans="1:18" ht="31.8" thickBot="1" x14ac:dyDescent="0.65">
      <c r="A86" s="78" t="s">
        <v>137</v>
      </c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25"/>
      <c r="Q86" s="25"/>
      <c r="R86" s="25"/>
    </row>
    <row r="87" spans="1:18" ht="18" x14ac:dyDescent="0.35">
      <c r="A87" s="79" t="s">
        <v>145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42"/>
      <c r="Q87" s="42"/>
      <c r="R87" s="43"/>
    </row>
    <row r="88" spans="1:18" ht="16.2" thickBot="1" x14ac:dyDescent="0.35">
      <c r="A88" s="81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44"/>
      <c r="Q88" s="44"/>
      <c r="R88" s="45"/>
    </row>
    <row r="89" spans="1:18" ht="44.4" thickBot="1" x14ac:dyDescent="0.4">
      <c r="A89" s="38" t="s">
        <v>38</v>
      </c>
      <c r="B89" s="38" t="s">
        <v>37</v>
      </c>
      <c r="C89" s="39" t="s">
        <v>34</v>
      </c>
      <c r="D89" s="39" t="s">
        <v>33</v>
      </c>
      <c r="E89" s="39" t="s">
        <v>147</v>
      </c>
      <c r="F89" s="39" t="s">
        <v>148</v>
      </c>
      <c r="G89" s="39" t="s">
        <v>149</v>
      </c>
      <c r="H89" s="39" t="s">
        <v>150</v>
      </c>
      <c r="I89" s="39" t="s">
        <v>151</v>
      </c>
      <c r="J89" s="39" t="s">
        <v>152</v>
      </c>
      <c r="K89" s="39" t="s">
        <v>153</v>
      </c>
      <c r="M89" s="39" t="s">
        <v>141</v>
      </c>
      <c r="N89" s="40" t="s">
        <v>142</v>
      </c>
      <c r="O89" s="41" t="s">
        <v>144</v>
      </c>
      <c r="P89" s="15" t="s">
        <v>143</v>
      </c>
      <c r="Q89" s="35" t="s">
        <v>146</v>
      </c>
      <c r="R89" s="13"/>
    </row>
    <row r="90" spans="1:18" ht="18.600000000000001" thickTop="1" x14ac:dyDescent="0.35">
      <c r="A90" s="8" t="s">
        <v>109</v>
      </c>
      <c r="B90" s="8" t="s">
        <v>108</v>
      </c>
      <c r="C90" s="10" t="s">
        <v>107</v>
      </c>
      <c r="D90" s="6">
        <v>485</v>
      </c>
      <c r="E90" s="6" t="s">
        <v>0</v>
      </c>
      <c r="F90" s="6" t="s">
        <v>0</v>
      </c>
      <c r="G90" s="6" t="s">
        <v>0</v>
      </c>
      <c r="H90" s="6" t="s">
        <v>0</v>
      </c>
      <c r="I90" s="6" t="s">
        <v>0</v>
      </c>
      <c r="J90" s="6" t="s">
        <v>0</v>
      </c>
      <c r="K90" s="6" t="s">
        <v>0</v>
      </c>
      <c r="L90" s="6"/>
      <c r="M90" s="37"/>
      <c r="N90" s="7"/>
      <c r="O90" s="37"/>
      <c r="P90" s="12"/>
      <c r="Q90" s="4"/>
      <c r="R90" s="3"/>
    </row>
    <row r="91" spans="1:18" ht="18" x14ac:dyDescent="0.35">
      <c r="A91" s="8" t="s">
        <v>106</v>
      </c>
      <c r="B91" s="8" t="s">
        <v>105</v>
      </c>
      <c r="C91" s="10" t="s">
        <v>104</v>
      </c>
      <c r="D91" s="6">
        <v>505</v>
      </c>
      <c r="E91" s="6">
        <v>2</v>
      </c>
      <c r="F91" s="6">
        <v>2</v>
      </c>
      <c r="G91" s="6" t="s">
        <v>0</v>
      </c>
      <c r="H91" s="6">
        <v>2</v>
      </c>
      <c r="I91" s="6">
        <v>1</v>
      </c>
      <c r="J91" s="6">
        <v>3</v>
      </c>
      <c r="K91" s="6">
        <v>2</v>
      </c>
      <c r="L91" s="6"/>
      <c r="M91" s="37">
        <f>COUNT(E91:K91)</f>
        <v>6</v>
      </c>
      <c r="N91" s="7">
        <f t="shared" ref="N91:N94" si="0">SUM(E91:K91)</f>
        <v>12</v>
      </c>
      <c r="O91" s="37">
        <f t="shared" ref="O91:O94" si="1">MAX(E91:K91)</f>
        <v>3</v>
      </c>
      <c r="P91" s="5">
        <f>9/5</f>
        <v>1.8</v>
      </c>
      <c r="Q91" s="36">
        <v>2</v>
      </c>
      <c r="R91" s="3"/>
    </row>
    <row r="92" spans="1:18" ht="18" x14ac:dyDescent="0.35">
      <c r="A92" s="8" t="s">
        <v>103</v>
      </c>
      <c r="B92" s="8" t="s">
        <v>102</v>
      </c>
      <c r="C92" s="10" t="s">
        <v>101</v>
      </c>
      <c r="D92" s="6">
        <v>97</v>
      </c>
      <c r="E92" s="6">
        <v>3</v>
      </c>
      <c r="F92" s="6">
        <v>3</v>
      </c>
      <c r="G92" s="6">
        <v>1</v>
      </c>
      <c r="H92" s="6">
        <v>3</v>
      </c>
      <c r="I92" s="6">
        <v>3</v>
      </c>
      <c r="J92" s="6">
        <v>2</v>
      </c>
      <c r="K92" s="6">
        <v>3</v>
      </c>
      <c r="L92" s="6"/>
      <c r="M92" s="37">
        <f>COUNT(E92:K92)</f>
        <v>7</v>
      </c>
      <c r="N92" s="7">
        <f t="shared" si="0"/>
        <v>18</v>
      </c>
      <c r="O92" s="37">
        <f t="shared" si="1"/>
        <v>3</v>
      </c>
      <c r="P92" s="5">
        <f>15/6</f>
        <v>2.5</v>
      </c>
      <c r="Q92" s="36">
        <v>3</v>
      </c>
      <c r="R92" s="3"/>
    </row>
    <row r="93" spans="1:18" ht="18" x14ac:dyDescent="0.35">
      <c r="A93" s="8" t="s">
        <v>100</v>
      </c>
      <c r="B93" s="8" t="s">
        <v>99</v>
      </c>
      <c r="C93" s="10" t="s">
        <v>98</v>
      </c>
      <c r="D93" s="6">
        <v>144</v>
      </c>
      <c r="E93" s="6" t="s">
        <v>0</v>
      </c>
      <c r="F93" s="6" t="s">
        <v>0</v>
      </c>
      <c r="G93" s="6" t="s">
        <v>0</v>
      </c>
      <c r="H93" s="6" t="s">
        <v>0</v>
      </c>
      <c r="I93" s="6" t="s">
        <v>0</v>
      </c>
      <c r="J93" s="6" t="s">
        <v>0</v>
      </c>
      <c r="K93" s="6" t="s">
        <v>0</v>
      </c>
      <c r="L93" s="6"/>
      <c r="M93" s="37"/>
      <c r="N93" s="7"/>
      <c r="O93" s="37"/>
      <c r="P93" s="5"/>
      <c r="Q93" s="36"/>
      <c r="R93" s="3"/>
    </row>
    <row r="94" spans="1:18" ht="18" x14ac:dyDescent="0.35">
      <c r="A94" s="8" t="s">
        <v>97</v>
      </c>
      <c r="B94" s="8" t="s">
        <v>96</v>
      </c>
      <c r="C94" s="10" t="s">
        <v>95</v>
      </c>
      <c r="D94" s="6">
        <v>5155</v>
      </c>
      <c r="E94" s="6">
        <v>1</v>
      </c>
      <c r="F94" s="6">
        <v>1</v>
      </c>
      <c r="G94" s="6">
        <v>2</v>
      </c>
      <c r="H94" s="6">
        <v>1</v>
      </c>
      <c r="I94" s="6">
        <v>2</v>
      </c>
      <c r="J94" s="6">
        <v>1</v>
      </c>
      <c r="K94" s="6">
        <v>1</v>
      </c>
      <c r="L94" s="6"/>
      <c r="M94" s="37">
        <f>COUNT(E94:K94)</f>
        <v>7</v>
      </c>
      <c r="N94" s="7">
        <f t="shared" si="0"/>
        <v>9</v>
      </c>
      <c r="O94" s="37">
        <f t="shared" si="1"/>
        <v>2</v>
      </c>
      <c r="P94" s="5">
        <f>7/6</f>
        <v>1.1666666666666667</v>
      </c>
      <c r="Q94" s="36">
        <v>1</v>
      </c>
      <c r="R94" s="3"/>
    </row>
    <row r="95" spans="1:18" ht="18" x14ac:dyDescent="0.35">
      <c r="A95" s="8" t="s">
        <v>127</v>
      </c>
      <c r="B95" s="8" t="s">
        <v>128</v>
      </c>
      <c r="C95" s="10" t="s">
        <v>129</v>
      </c>
      <c r="D95" s="6"/>
      <c r="E95" s="6" t="s">
        <v>0</v>
      </c>
      <c r="F95" s="6" t="s">
        <v>0</v>
      </c>
      <c r="G95" s="6" t="s">
        <v>0</v>
      </c>
      <c r="H95" s="6" t="s">
        <v>0</v>
      </c>
      <c r="I95" s="6" t="s">
        <v>0</v>
      </c>
      <c r="J95" s="6" t="s">
        <v>0</v>
      </c>
      <c r="K95" s="6" t="s">
        <v>0</v>
      </c>
      <c r="L95" s="6"/>
      <c r="M95" s="37"/>
      <c r="N95" s="37"/>
      <c r="O95" s="6"/>
      <c r="P95" s="5"/>
      <c r="Q95" s="4"/>
      <c r="R95" s="3"/>
    </row>
    <row r="96" spans="1:18" ht="18" x14ac:dyDescent="0.35">
      <c r="A96" s="8" t="s">
        <v>94</v>
      </c>
      <c r="B96" s="8" t="s">
        <v>130</v>
      </c>
      <c r="C96" s="10" t="s">
        <v>93</v>
      </c>
      <c r="D96" s="6">
        <v>222</v>
      </c>
      <c r="E96" s="6" t="s">
        <v>0</v>
      </c>
      <c r="F96" s="6" t="s">
        <v>0</v>
      </c>
      <c r="G96" s="6" t="s">
        <v>0</v>
      </c>
      <c r="H96" s="6" t="s">
        <v>0</v>
      </c>
      <c r="I96" s="6" t="s">
        <v>0</v>
      </c>
      <c r="J96" s="6" t="s">
        <v>0</v>
      </c>
      <c r="K96" s="6" t="s">
        <v>0</v>
      </c>
      <c r="L96" s="6"/>
      <c r="M96" s="37"/>
      <c r="N96" s="37"/>
      <c r="O96" s="6"/>
      <c r="P96" s="5"/>
      <c r="Q96" s="4"/>
      <c r="R96" s="3"/>
    </row>
  </sheetData>
  <mergeCells count="45">
    <mergeCell ref="A86:O86"/>
    <mergeCell ref="A87:O87"/>
    <mergeCell ref="A88:O88"/>
    <mergeCell ref="A50:O50"/>
    <mergeCell ref="A51:O51"/>
    <mergeCell ref="A52:O52"/>
    <mergeCell ref="G53:H53"/>
    <mergeCell ref="I53:J53"/>
    <mergeCell ref="K53:L53"/>
    <mergeCell ref="A62:O62"/>
    <mergeCell ref="A63:O63"/>
    <mergeCell ref="A64:O64"/>
    <mergeCell ref="G65:H65"/>
    <mergeCell ref="I65:J65"/>
    <mergeCell ref="K65:L65"/>
    <mergeCell ref="A74:O74"/>
    <mergeCell ref="A38:O38"/>
    <mergeCell ref="A39:O39"/>
    <mergeCell ref="A40:O40"/>
    <mergeCell ref="G41:H41"/>
    <mergeCell ref="I41:J41"/>
    <mergeCell ref="K41:L41"/>
    <mergeCell ref="A14:O14"/>
    <mergeCell ref="A15:O15"/>
    <mergeCell ref="A16:O16"/>
    <mergeCell ref="G17:H17"/>
    <mergeCell ref="I17:J17"/>
    <mergeCell ref="K17:L17"/>
    <mergeCell ref="A1:O1"/>
    <mergeCell ref="A2:O2"/>
    <mergeCell ref="A3:O3"/>
    <mergeCell ref="G4:H4"/>
    <mergeCell ref="I4:J4"/>
    <mergeCell ref="K4:L4"/>
    <mergeCell ref="A26:O26"/>
    <mergeCell ref="A27:O27"/>
    <mergeCell ref="A28:O28"/>
    <mergeCell ref="G29:H29"/>
    <mergeCell ref="I29:J29"/>
    <mergeCell ref="K29:L29"/>
    <mergeCell ref="A75:O75"/>
    <mergeCell ref="A76:O76"/>
    <mergeCell ref="G77:H77"/>
    <mergeCell ref="I77:J77"/>
    <mergeCell ref="K77:L77"/>
  </mergeCells>
  <printOptions horizontalCentered="1" verticalCentered="1"/>
  <pageMargins left="0.2" right="0.2" top="0.75" bottom="0.5" header="0.3" footer="0.05"/>
  <pageSetup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5"/>
  <sheetViews>
    <sheetView tabSelected="1" workbookViewId="0">
      <selection activeCell="A8" sqref="A8"/>
    </sheetView>
  </sheetViews>
  <sheetFormatPr defaultRowHeight="14.4" x14ac:dyDescent="0.3"/>
  <cols>
    <col min="1" max="1" width="15.88671875" bestFit="1" customWidth="1"/>
    <col min="2" max="2" width="21.6640625" bestFit="1" customWidth="1"/>
    <col min="3" max="3" width="14.6640625" bestFit="1" customWidth="1"/>
    <col min="11" max="11" width="9.109375" customWidth="1"/>
    <col min="12" max="12" width="9.5546875" customWidth="1"/>
  </cols>
  <sheetData>
    <row r="1" spans="1:28" ht="0.9" customHeight="1" x14ac:dyDescent="0.3"/>
    <row r="2" spans="1:28" ht="0.9" customHeight="1" x14ac:dyDescent="0.3"/>
    <row r="3" spans="1:28" ht="0.9" customHeight="1" x14ac:dyDescent="0.3"/>
    <row r="4" spans="1:28" ht="0.9" customHeight="1" x14ac:dyDescent="0.3"/>
    <row r="5" spans="1:28" ht="0.9" customHeight="1" x14ac:dyDescent="0.3"/>
    <row r="6" spans="1:28" ht="0.9" customHeight="1" x14ac:dyDescent="0.3"/>
    <row r="7" spans="1:28" ht="0.9" customHeight="1" x14ac:dyDescent="0.3"/>
    <row r="8" spans="1:28" x14ac:dyDescent="0.3">
      <c r="A8" s="57"/>
      <c r="B8" s="25" t="s">
        <v>158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8" ht="0.9" customHeight="1" x14ac:dyDescent="0.3"/>
    <row r="10" spans="1:28" ht="0.9" customHeight="1" x14ac:dyDescent="0.3"/>
    <row r="11" spans="1:28" ht="31.8" thickBot="1" x14ac:dyDescent="0.65">
      <c r="A11" s="78" t="s">
        <v>154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46"/>
      <c r="Q11" s="4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18" x14ac:dyDescent="0.35">
      <c r="A12" s="79" t="s">
        <v>159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47"/>
      <c r="Q12" s="58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16.2" thickBot="1" x14ac:dyDescent="0.35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48"/>
      <c r="Q13" s="59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44.4" thickBot="1" x14ac:dyDescent="0.4">
      <c r="A14" s="38" t="s">
        <v>38</v>
      </c>
      <c r="B14" s="38" t="s">
        <v>37</v>
      </c>
      <c r="C14" s="39" t="s">
        <v>34</v>
      </c>
      <c r="D14" s="39" t="s">
        <v>33</v>
      </c>
      <c r="E14" s="39" t="s">
        <v>147</v>
      </c>
      <c r="F14" s="39" t="s">
        <v>148</v>
      </c>
      <c r="G14" s="39" t="s">
        <v>149</v>
      </c>
      <c r="H14" s="39" t="s">
        <v>161</v>
      </c>
      <c r="I14" s="39" t="s">
        <v>150</v>
      </c>
      <c r="J14" s="39" t="s">
        <v>151</v>
      </c>
      <c r="K14" s="39" t="s">
        <v>152</v>
      </c>
      <c r="L14" s="40" t="s">
        <v>160</v>
      </c>
      <c r="M14" s="39" t="s">
        <v>141</v>
      </c>
      <c r="N14" s="40" t="s">
        <v>142</v>
      </c>
      <c r="O14" s="41" t="s">
        <v>144</v>
      </c>
      <c r="P14" s="15" t="s">
        <v>143</v>
      </c>
      <c r="Q14" s="35" t="s">
        <v>146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8.600000000000001" thickTop="1" x14ac:dyDescent="0.35">
      <c r="A15" s="8" t="s">
        <v>22</v>
      </c>
      <c r="B15" s="8" t="s">
        <v>21</v>
      </c>
      <c r="C15" s="6" t="s">
        <v>10</v>
      </c>
      <c r="D15" s="6">
        <v>2792</v>
      </c>
      <c r="E15" s="6">
        <v>1</v>
      </c>
      <c r="F15" s="6">
        <v>1</v>
      </c>
      <c r="G15" s="6">
        <v>1</v>
      </c>
      <c r="H15" s="56">
        <v>3</v>
      </c>
      <c r="I15" s="6">
        <v>2</v>
      </c>
      <c r="J15" s="6">
        <v>2</v>
      </c>
      <c r="K15" s="6">
        <v>1</v>
      </c>
      <c r="L15" s="71"/>
      <c r="M15" s="66">
        <f>COUNT(E15:K15)</f>
        <v>7</v>
      </c>
      <c r="N15" s="74">
        <f>SUM(E15:K15)</f>
        <v>11</v>
      </c>
      <c r="O15" s="56">
        <v>3</v>
      </c>
      <c r="P15" s="68">
        <v>1.33</v>
      </c>
      <c r="Q15" s="36">
        <v>1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8" x14ac:dyDescent="0.35">
      <c r="A16" s="8" t="s">
        <v>20</v>
      </c>
      <c r="B16" s="8" t="s">
        <v>19</v>
      </c>
      <c r="C16" s="6" t="s">
        <v>10</v>
      </c>
      <c r="D16" s="6">
        <v>1024</v>
      </c>
      <c r="E16" s="6" t="s">
        <v>0</v>
      </c>
      <c r="F16" s="6" t="s">
        <v>0</v>
      </c>
      <c r="G16" s="6">
        <v>4</v>
      </c>
      <c r="H16" s="6">
        <v>1</v>
      </c>
      <c r="I16" s="6" t="s">
        <v>0</v>
      </c>
      <c r="J16" s="6" t="s">
        <v>0</v>
      </c>
      <c r="K16" s="6">
        <v>3</v>
      </c>
      <c r="L16" s="71"/>
      <c r="M16" s="66">
        <f t="shared" ref="M16:M23" si="0">COUNT(E16:K16)</f>
        <v>3</v>
      </c>
      <c r="N16" s="74"/>
      <c r="O16" s="66"/>
      <c r="P16" s="69"/>
      <c r="Q16" s="36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8" x14ac:dyDescent="0.35">
      <c r="A17" s="8" t="s">
        <v>18</v>
      </c>
      <c r="B17" s="8" t="s">
        <v>17</v>
      </c>
      <c r="C17" s="6" t="s">
        <v>10</v>
      </c>
      <c r="D17" s="6">
        <v>1742</v>
      </c>
      <c r="E17" s="6">
        <v>7</v>
      </c>
      <c r="F17" s="6">
        <v>3</v>
      </c>
      <c r="G17" s="6">
        <v>3</v>
      </c>
      <c r="H17" s="6">
        <v>4</v>
      </c>
      <c r="I17" s="6" t="s">
        <v>0</v>
      </c>
      <c r="J17" s="6" t="s">
        <v>0</v>
      </c>
      <c r="K17" s="6">
        <v>2</v>
      </c>
      <c r="L17" s="71"/>
      <c r="M17" s="66">
        <f t="shared" si="0"/>
        <v>5</v>
      </c>
      <c r="N17" s="74">
        <f t="shared" ref="N17:N21" si="1">SUM(E17:K17)</f>
        <v>19</v>
      </c>
      <c r="O17" s="66"/>
      <c r="P17" s="69">
        <v>3.8</v>
      </c>
      <c r="Q17" s="36">
        <v>3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8" x14ac:dyDescent="0.35">
      <c r="A18" s="8" t="s">
        <v>16</v>
      </c>
      <c r="B18" s="8" t="s">
        <v>15</v>
      </c>
      <c r="C18" s="6" t="s">
        <v>10</v>
      </c>
      <c r="D18" s="6">
        <v>3511</v>
      </c>
      <c r="E18" s="6">
        <v>2</v>
      </c>
      <c r="F18" s="6">
        <v>2</v>
      </c>
      <c r="G18" s="6">
        <v>2</v>
      </c>
      <c r="H18" s="56">
        <v>2</v>
      </c>
      <c r="I18" s="6">
        <v>1</v>
      </c>
      <c r="J18" s="6">
        <v>1</v>
      </c>
      <c r="K18" s="6" t="s">
        <v>0</v>
      </c>
      <c r="L18" s="71"/>
      <c r="M18" s="66">
        <f t="shared" si="0"/>
        <v>6</v>
      </c>
      <c r="N18" s="74">
        <f t="shared" si="1"/>
        <v>10</v>
      </c>
      <c r="O18" s="56">
        <v>2</v>
      </c>
      <c r="P18" s="69">
        <v>1.6</v>
      </c>
      <c r="Q18" s="36">
        <v>2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8" x14ac:dyDescent="0.35">
      <c r="A19" s="8" t="s">
        <v>14</v>
      </c>
      <c r="B19" s="8" t="s">
        <v>13</v>
      </c>
      <c r="C19" s="6" t="s">
        <v>10</v>
      </c>
      <c r="D19" s="6">
        <v>1248</v>
      </c>
      <c r="E19" s="6">
        <v>4</v>
      </c>
      <c r="F19" s="6">
        <v>5</v>
      </c>
      <c r="G19" s="6" t="s">
        <v>0</v>
      </c>
      <c r="H19" s="6" t="s">
        <v>0</v>
      </c>
      <c r="I19" s="6" t="s">
        <v>0</v>
      </c>
      <c r="J19" s="65"/>
      <c r="K19" s="6" t="s">
        <v>0</v>
      </c>
      <c r="L19" s="71"/>
      <c r="M19" s="66"/>
      <c r="N19" s="74"/>
      <c r="O19" s="66"/>
      <c r="P19" s="69"/>
      <c r="Q19" s="36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8" x14ac:dyDescent="0.35">
      <c r="A20" s="8" t="s">
        <v>12</v>
      </c>
      <c r="B20" s="8" t="s">
        <v>11</v>
      </c>
      <c r="C20" s="6" t="s">
        <v>10</v>
      </c>
      <c r="D20" s="6"/>
      <c r="E20" s="6" t="s">
        <v>0</v>
      </c>
      <c r="F20" s="6" t="s">
        <v>0</v>
      </c>
      <c r="G20" s="6" t="s">
        <v>0</v>
      </c>
      <c r="H20" s="6" t="s">
        <v>0</v>
      </c>
      <c r="I20" s="6" t="s">
        <v>0</v>
      </c>
      <c r="J20" s="65"/>
      <c r="K20" s="6" t="s">
        <v>0</v>
      </c>
      <c r="L20" s="71"/>
      <c r="M20" s="66"/>
      <c r="N20" s="74"/>
      <c r="O20" s="66"/>
      <c r="P20" s="69"/>
      <c r="Q20" s="36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8" x14ac:dyDescent="0.35">
      <c r="A21" s="8" t="s">
        <v>9</v>
      </c>
      <c r="B21" s="10" t="s">
        <v>8</v>
      </c>
      <c r="C21" s="6" t="s">
        <v>7</v>
      </c>
      <c r="D21" s="6">
        <v>826</v>
      </c>
      <c r="E21" s="6">
        <v>3</v>
      </c>
      <c r="F21" s="6">
        <v>4</v>
      </c>
      <c r="G21" s="6">
        <v>5</v>
      </c>
      <c r="H21" s="6">
        <v>5</v>
      </c>
      <c r="I21" s="6" t="s">
        <v>0</v>
      </c>
      <c r="J21" s="65"/>
      <c r="K21" s="6">
        <v>4</v>
      </c>
      <c r="L21" s="71"/>
      <c r="M21" s="66">
        <f t="shared" si="0"/>
        <v>5</v>
      </c>
      <c r="N21" s="74">
        <f t="shared" si="1"/>
        <v>21</v>
      </c>
      <c r="O21" s="66"/>
      <c r="P21" s="69">
        <v>4.2</v>
      </c>
      <c r="Q21" s="36">
        <v>4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8" x14ac:dyDescent="0.35">
      <c r="A22" s="8" t="s">
        <v>6</v>
      </c>
      <c r="B22" s="10" t="s">
        <v>5</v>
      </c>
      <c r="C22" s="6" t="s">
        <v>4</v>
      </c>
      <c r="D22" s="6"/>
      <c r="E22" s="6" t="s">
        <v>0</v>
      </c>
      <c r="F22" s="6" t="s">
        <v>0</v>
      </c>
      <c r="G22" s="6" t="s">
        <v>0</v>
      </c>
      <c r="H22" s="6" t="s">
        <v>0</v>
      </c>
      <c r="I22" s="6" t="s">
        <v>0</v>
      </c>
      <c r="J22" s="65"/>
      <c r="K22" s="6" t="s">
        <v>0</v>
      </c>
      <c r="L22" s="71"/>
      <c r="M22" s="66"/>
      <c r="N22" s="74"/>
      <c r="O22" s="65"/>
      <c r="P22" s="69"/>
      <c r="Q22" s="4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8" x14ac:dyDescent="0.35">
      <c r="A23" s="8" t="s">
        <v>3</v>
      </c>
      <c r="B23" s="10" t="s">
        <v>2</v>
      </c>
      <c r="C23" s="6" t="s">
        <v>1</v>
      </c>
      <c r="D23" s="6">
        <v>119</v>
      </c>
      <c r="E23" s="6">
        <v>5</v>
      </c>
      <c r="F23" s="6" t="s">
        <v>0</v>
      </c>
      <c r="G23" s="6" t="s">
        <v>0</v>
      </c>
      <c r="H23" s="6" t="s">
        <v>0</v>
      </c>
      <c r="I23" s="6" t="s">
        <v>0</v>
      </c>
      <c r="J23" s="65"/>
      <c r="K23" s="65"/>
      <c r="L23" s="71"/>
      <c r="M23" s="66">
        <f t="shared" si="0"/>
        <v>1</v>
      </c>
      <c r="N23" s="74"/>
      <c r="O23" s="65"/>
      <c r="P23" s="69"/>
      <c r="Q23" s="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31.8" thickBot="1" x14ac:dyDescent="0.65">
      <c r="A24" s="78" t="s">
        <v>155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8" x14ac:dyDescent="0.35">
      <c r="A25" s="85" t="s">
        <v>159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9"/>
      <c r="Q25" s="60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6.2" thickBot="1" x14ac:dyDescent="0.3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50"/>
      <c r="Q26" s="61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44.4" thickBot="1" x14ac:dyDescent="0.4">
      <c r="A27" s="38" t="s">
        <v>38</v>
      </c>
      <c r="B27" s="38" t="s">
        <v>37</v>
      </c>
      <c r="C27" s="39" t="s">
        <v>34</v>
      </c>
      <c r="D27" s="39" t="s">
        <v>33</v>
      </c>
      <c r="E27" s="39" t="s">
        <v>147</v>
      </c>
      <c r="F27" s="39" t="s">
        <v>148</v>
      </c>
      <c r="G27" s="39" t="s">
        <v>149</v>
      </c>
      <c r="H27" s="39" t="s">
        <v>161</v>
      </c>
      <c r="I27" s="39" t="s">
        <v>150</v>
      </c>
      <c r="J27" s="39" t="s">
        <v>151</v>
      </c>
      <c r="K27" s="39" t="s">
        <v>152</v>
      </c>
      <c r="L27" s="40" t="s">
        <v>160</v>
      </c>
      <c r="M27" s="39" t="s">
        <v>141</v>
      </c>
      <c r="N27" s="40" t="s">
        <v>142</v>
      </c>
      <c r="O27" s="41" t="s">
        <v>144</v>
      </c>
      <c r="P27" s="15" t="s">
        <v>143</v>
      </c>
      <c r="Q27" s="35" t="s">
        <v>146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8.600000000000001" thickTop="1" x14ac:dyDescent="0.35">
      <c r="A28" s="8" t="s">
        <v>73</v>
      </c>
      <c r="B28" s="8" t="s">
        <v>72</v>
      </c>
      <c r="C28" s="10" t="s">
        <v>71</v>
      </c>
      <c r="D28" s="6">
        <v>75</v>
      </c>
      <c r="E28" s="6">
        <v>3</v>
      </c>
      <c r="F28" s="6">
        <v>5</v>
      </c>
      <c r="G28" s="6" t="s">
        <v>0</v>
      </c>
      <c r="H28" s="6" t="s">
        <v>0</v>
      </c>
      <c r="I28" s="6">
        <v>2</v>
      </c>
      <c r="J28" s="6">
        <v>2</v>
      </c>
      <c r="K28" s="6">
        <v>1</v>
      </c>
      <c r="L28" s="71"/>
      <c r="M28" s="66">
        <f t="shared" ref="M28:M35" si="2">COUNT(E28:K28)</f>
        <v>5</v>
      </c>
      <c r="N28" s="74">
        <f>SUM(E28:K28)</f>
        <v>13</v>
      </c>
      <c r="O28" s="66"/>
      <c r="P28" s="68">
        <v>2.6</v>
      </c>
      <c r="Q28" s="36">
        <v>4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8" x14ac:dyDescent="0.35">
      <c r="A29" s="8" t="s">
        <v>70</v>
      </c>
      <c r="B29" s="8" t="s">
        <v>69</v>
      </c>
      <c r="C29" s="10" t="s">
        <v>68</v>
      </c>
      <c r="D29" s="6">
        <v>1183</v>
      </c>
      <c r="E29" s="6" t="s">
        <v>0</v>
      </c>
      <c r="F29" s="6" t="s">
        <v>0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71"/>
      <c r="M29" s="66"/>
      <c r="N29" s="67"/>
      <c r="O29" s="66"/>
      <c r="P29" s="69"/>
      <c r="Q29" s="36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8" x14ac:dyDescent="0.35">
      <c r="A30" s="8" t="s">
        <v>67</v>
      </c>
      <c r="B30" s="8" t="s">
        <v>66</v>
      </c>
      <c r="C30" s="10" t="s">
        <v>65</v>
      </c>
      <c r="D30" s="6">
        <v>14755</v>
      </c>
      <c r="E30" s="6" t="s">
        <v>0</v>
      </c>
      <c r="F30" s="6" t="s">
        <v>0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71"/>
      <c r="M30" s="66"/>
      <c r="N30" s="67"/>
      <c r="O30" s="66"/>
      <c r="P30" s="69"/>
      <c r="Q30" s="36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8" x14ac:dyDescent="0.35">
      <c r="A31" s="8" t="s">
        <v>64</v>
      </c>
      <c r="B31" s="8" t="s">
        <v>63</v>
      </c>
      <c r="C31" s="10" t="s">
        <v>60</v>
      </c>
      <c r="D31" s="6">
        <v>1776</v>
      </c>
      <c r="E31" s="6" t="s">
        <v>0</v>
      </c>
      <c r="F31" s="6" t="s">
        <v>0</v>
      </c>
      <c r="G31" s="6" t="s">
        <v>0</v>
      </c>
      <c r="H31" s="6" t="s">
        <v>0</v>
      </c>
      <c r="I31" s="6" t="s">
        <v>0</v>
      </c>
      <c r="J31" s="6" t="s">
        <v>0</v>
      </c>
      <c r="K31" s="6" t="s">
        <v>0</v>
      </c>
      <c r="L31" s="71"/>
      <c r="M31" s="66"/>
      <c r="N31" s="67"/>
      <c r="O31" s="66"/>
      <c r="P31" s="69"/>
      <c r="Q31" s="36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8" x14ac:dyDescent="0.35">
      <c r="A32" s="8" t="s">
        <v>62</v>
      </c>
      <c r="B32" s="8" t="s">
        <v>61</v>
      </c>
      <c r="C32" s="10" t="s">
        <v>60</v>
      </c>
      <c r="D32" s="6">
        <v>556</v>
      </c>
      <c r="E32" s="6" t="s">
        <v>0</v>
      </c>
      <c r="F32" s="6" t="s">
        <v>0</v>
      </c>
      <c r="G32" s="6" t="s">
        <v>0</v>
      </c>
      <c r="H32" s="6" t="s">
        <v>0</v>
      </c>
      <c r="I32" s="6" t="s">
        <v>0</v>
      </c>
      <c r="J32" s="6" t="s">
        <v>0</v>
      </c>
      <c r="K32" s="6" t="s">
        <v>0</v>
      </c>
      <c r="L32" s="71"/>
      <c r="M32" s="66"/>
      <c r="N32" s="67"/>
      <c r="O32" s="66"/>
      <c r="P32" s="69"/>
      <c r="Q32" s="36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8" x14ac:dyDescent="0.35">
      <c r="A33" s="8" t="s">
        <v>59</v>
      </c>
      <c r="B33" s="8" t="s">
        <v>58</v>
      </c>
      <c r="C33" s="10" t="s">
        <v>55</v>
      </c>
      <c r="D33" s="6">
        <v>212</v>
      </c>
      <c r="E33" s="6">
        <v>1</v>
      </c>
      <c r="F33" s="6">
        <v>1</v>
      </c>
      <c r="G33" s="6">
        <v>1</v>
      </c>
      <c r="H33" s="6">
        <v>1</v>
      </c>
      <c r="I33" s="6" t="s">
        <v>0</v>
      </c>
      <c r="J33" s="6" t="s">
        <v>0</v>
      </c>
      <c r="K33" s="6">
        <v>1</v>
      </c>
      <c r="L33" s="71"/>
      <c r="M33" s="66">
        <f t="shared" si="2"/>
        <v>5</v>
      </c>
      <c r="N33" s="74">
        <f>SUM(E33:K33)</f>
        <v>5</v>
      </c>
      <c r="O33" s="66"/>
      <c r="P33" s="69">
        <v>1</v>
      </c>
      <c r="Q33" s="36">
        <v>1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8" x14ac:dyDescent="0.35">
      <c r="A34" s="8" t="s">
        <v>57</v>
      </c>
      <c r="B34" s="8" t="s">
        <v>56</v>
      </c>
      <c r="C34" s="10" t="s">
        <v>55</v>
      </c>
      <c r="D34" s="6">
        <v>330</v>
      </c>
      <c r="E34" s="6">
        <v>2</v>
      </c>
      <c r="F34" s="6">
        <v>2</v>
      </c>
      <c r="G34" s="6">
        <v>2.5</v>
      </c>
      <c r="H34" s="6">
        <v>2.5</v>
      </c>
      <c r="I34" s="6" t="s">
        <v>0</v>
      </c>
      <c r="J34" s="6" t="s">
        <v>0</v>
      </c>
      <c r="K34" s="6">
        <v>2</v>
      </c>
      <c r="L34" s="71"/>
      <c r="M34" s="66">
        <f t="shared" si="2"/>
        <v>5</v>
      </c>
      <c r="N34" s="74">
        <f t="shared" ref="N34:N35" si="3">SUM(E34:K34)</f>
        <v>11</v>
      </c>
      <c r="O34" s="66"/>
      <c r="P34" s="69">
        <v>2.2000000000000002</v>
      </c>
      <c r="Q34" s="36">
        <v>2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8" x14ac:dyDescent="0.35">
      <c r="A35" s="8" t="s">
        <v>54</v>
      </c>
      <c r="B35" s="8" t="s">
        <v>53</v>
      </c>
      <c r="C35" s="10" t="s">
        <v>52</v>
      </c>
      <c r="D35" s="6">
        <v>6</v>
      </c>
      <c r="E35" s="6">
        <v>4</v>
      </c>
      <c r="F35" s="6">
        <v>3</v>
      </c>
      <c r="G35" s="6" t="s">
        <v>0</v>
      </c>
      <c r="H35" s="6" t="s">
        <v>0</v>
      </c>
      <c r="I35" s="6">
        <v>1</v>
      </c>
      <c r="J35" s="6">
        <v>1</v>
      </c>
      <c r="K35" s="6">
        <v>3</v>
      </c>
      <c r="L35" s="71"/>
      <c r="M35" s="66">
        <f t="shared" si="2"/>
        <v>5</v>
      </c>
      <c r="N35" s="74">
        <f t="shared" si="3"/>
        <v>12</v>
      </c>
      <c r="O35" s="66"/>
      <c r="P35" s="69">
        <v>2.4</v>
      </c>
      <c r="Q35" s="36">
        <v>3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8" x14ac:dyDescent="0.35">
      <c r="A36" s="8" t="s">
        <v>51</v>
      </c>
      <c r="B36" s="8" t="s">
        <v>50</v>
      </c>
      <c r="C36" s="10" t="s">
        <v>49</v>
      </c>
      <c r="D36" s="6">
        <v>1687</v>
      </c>
      <c r="E36" s="6" t="s">
        <v>0</v>
      </c>
      <c r="F36" s="6" t="s">
        <v>0</v>
      </c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71"/>
      <c r="M36" s="66"/>
      <c r="N36" s="67"/>
      <c r="O36" s="66"/>
      <c r="P36" s="69"/>
      <c r="Q36" s="36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31.8" thickBot="1" x14ac:dyDescent="0.65">
      <c r="A37" s="78" t="s">
        <v>156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8" x14ac:dyDescent="0.35">
      <c r="A38" s="89" t="s">
        <v>159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51"/>
      <c r="Q38" s="52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6.2" thickBot="1" x14ac:dyDescent="0.3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53"/>
      <c r="Q39" s="62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44.4" thickBot="1" x14ac:dyDescent="0.4">
      <c r="A40" s="38" t="s">
        <v>38</v>
      </c>
      <c r="B40" s="38" t="s">
        <v>37</v>
      </c>
      <c r="C40" s="39" t="s">
        <v>34</v>
      </c>
      <c r="D40" s="39" t="s">
        <v>33</v>
      </c>
      <c r="E40" s="39" t="s">
        <v>147</v>
      </c>
      <c r="F40" s="39" t="s">
        <v>148</v>
      </c>
      <c r="G40" s="39" t="s">
        <v>149</v>
      </c>
      <c r="H40" s="39" t="s">
        <v>161</v>
      </c>
      <c r="I40" s="39" t="s">
        <v>150</v>
      </c>
      <c r="J40" s="39" t="s">
        <v>151</v>
      </c>
      <c r="K40" s="39" t="s">
        <v>152</v>
      </c>
      <c r="L40" s="40" t="s">
        <v>160</v>
      </c>
      <c r="M40" s="39" t="s">
        <v>141</v>
      </c>
      <c r="N40" s="40" t="s">
        <v>142</v>
      </c>
      <c r="O40" s="41" t="s">
        <v>144</v>
      </c>
      <c r="P40" s="15" t="s">
        <v>143</v>
      </c>
      <c r="Q40" s="35" t="s">
        <v>146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8.600000000000001" thickTop="1" x14ac:dyDescent="0.35">
      <c r="A41" s="8" t="s">
        <v>92</v>
      </c>
      <c r="B41" s="8" t="s">
        <v>91</v>
      </c>
      <c r="C41" s="26" t="s">
        <v>90</v>
      </c>
      <c r="D41" s="6">
        <v>1309</v>
      </c>
      <c r="E41" s="6">
        <v>2</v>
      </c>
      <c r="F41" s="6">
        <v>2</v>
      </c>
      <c r="G41" s="6">
        <v>3</v>
      </c>
      <c r="H41" s="6">
        <v>3</v>
      </c>
      <c r="I41" s="6">
        <v>1</v>
      </c>
      <c r="J41" s="6">
        <v>1</v>
      </c>
      <c r="K41" s="56">
        <v>3</v>
      </c>
      <c r="L41" s="71"/>
      <c r="M41" s="66">
        <f t="shared" ref="M41:M44" si="4">COUNT(E41:K41)</f>
        <v>7</v>
      </c>
      <c r="N41" s="74">
        <f t="shared" ref="N41:N44" si="5">SUM(E41:K41)</f>
        <v>15</v>
      </c>
      <c r="O41" s="56">
        <v>3</v>
      </c>
      <c r="P41" s="68">
        <v>2</v>
      </c>
      <c r="Q41" s="36">
        <v>3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8" x14ac:dyDescent="0.35">
      <c r="A42" s="8" t="s">
        <v>89</v>
      </c>
      <c r="B42" s="8" t="s">
        <v>88</v>
      </c>
      <c r="C42" s="26" t="s">
        <v>85</v>
      </c>
      <c r="D42" s="6">
        <v>470</v>
      </c>
      <c r="E42" s="6">
        <v>1</v>
      </c>
      <c r="F42" s="6">
        <v>1</v>
      </c>
      <c r="G42" s="6">
        <v>2</v>
      </c>
      <c r="H42" s="6">
        <v>2</v>
      </c>
      <c r="I42" s="6">
        <v>2</v>
      </c>
      <c r="J42" s="6">
        <v>2</v>
      </c>
      <c r="K42" s="56">
        <v>3</v>
      </c>
      <c r="L42" s="71"/>
      <c r="M42" s="66">
        <f t="shared" si="4"/>
        <v>7</v>
      </c>
      <c r="N42" s="74">
        <f t="shared" si="5"/>
        <v>13</v>
      </c>
      <c r="O42" s="56">
        <v>3</v>
      </c>
      <c r="P42" s="69">
        <v>1.67</v>
      </c>
      <c r="Q42" s="36">
        <v>2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8" x14ac:dyDescent="0.35">
      <c r="A43" s="8" t="s">
        <v>87</v>
      </c>
      <c r="B43" s="8" t="s">
        <v>126</v>
      </c>
      <c r="C43" s="26" t="s">
        <v>85</v>
      </c>
      <c r="D43" s="6">
        <v>23</v>
      </c>
      <c r="E43" s="6" t="s">
        <v>0</v>
      </c>
      <c r="F43" s="6" t="s">
        <v>0</v>
      </c>
      <c r="G43" s="6" t="s">
        <v>0</v>
      </c>
      <c r="H43" s="6" t="s">
        <v>0</v>
      </c>
      <c r="I43" s="6" t="s">
        <v>0</v>
      </c>
      <c r="J43" s="6" t="s">
        <v>0</v>
      </c>
      <c r="K43" s="6" t="s">
        <v>0</v>
      </c>
      <c r="L43" s="71"/>
      <c r="M43" s="66"/>
      <c r="N43" s="74"/>
      <c r="O43" s="66"/>
      <c r="P43" s="68"/>
      <c r="Q43" s="36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8" x14ac:dyDescent="0.35">
      <c r="A44" s="8" t="s">
        <v>84</v>
      </c>
      <c r="B44" s="8" t="s">
        <v>83</v>
      </c>
      <c r="C44" s="26" t="s">
        <v>82</v>
      </c>
      <c r="D44" s="6">
        <v>1256</v>
      </c>
      <c r="E44" s="56">
        <v>2</v>
      </c>
      <c r="F44" s="6">
        <v>2</v>
      </c>
      <c r="G44" s="6">
        <v>1</v>
      </c>
      <c r="H44" s="6">
        <v>1</v>
      </c>
      <c r="I44" s="6">
        <v>1.5</v>
      </c>
      <c r="J44" s="6">
        <v>1.5</v>
      </c>
      <c r="K44" s="6" t="s">
        <v>0</v>
      </c>
      <c r="L44" s="71"/>
      <c r="M44" s="66">
        <f t="shared" si="4"/>
        <v>6</v>
      </c>
      <c r="N44" s="74">
        <f t="shared" si="5"/>
        <v>9</v>
      </c>
      <c r="O44" s="56">
        <v>2</v>
      </c>
      <c r="P44" s="69">
        <v>1.4</v>
      </c>
      <c r="Q44" s="36">
        <v>1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8" x14ac:dyDescent="0.35">
      <c r="A45" s="8" t="s">
        <v>81</v>
      </c>
      <c r="B45" s="8" t="s">
        <v>80</v>
      </c>
      <c r="C45" s="26" t="s">
        <v>79</v>
      </c>
      <c r="D45" s="6">
        <v>153</v>
      </c>
      <c r="E45" s="6" t="s">
        <v>0</v>
      </c>
      <c r="F45" s="6" t="s">
        <v>0</v>
      </c>
      <c r="G45" s="6" t="s">
        <v>121</v>
      </c>
      <c r="H45" s="6" t="s">
        <v>121</v>
      </c>
      <c r="I45" s="6" t="s">
        <v>0</v>
      </c>
      <c r="J45" s="6" t="s">
        <v>0</v>
      </c>
      <c r="K45" s="6" t="s">
        <v>0</v>
      </c>
      <c r="L45" s="71"/>
      <c r="M45" s="66"/>
      <c r="N45" s="67"/>
      <c r="O45" s="66"/>
      <c r="P45" s="69"/>
      <c r="Q45" s="4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8" x14ac:dyDescent="0.35">
      <c r="A46" s="8" t="s">
        <v>78</v>
      </c>
      <c r="B46" s="8" t="s">
        <v>77</v>
      </c>
      <c r="C46" s="26" t="s">
        <v>75</v>
      </c>
      <c r="D46" s="6">
        <v>14942</v>
      </c>
      <c r="E46" s="6" t="s">
        <v>0</v>
      </c>
      <c r="F46" s="6" t="s">
        <v>0</v>
      </c>
      <c r="G46" s="6" t="s">
        <v>0</v>
      </c>
      <c r="H46" s="6" t="s">
        <v>0</v>
      </c>
      <c r="I46" s="6" t="s">
        <v>0</v>
      </c>
      <c r="J46" s="6" t="s">
        <v>0</v>
      </c>
      <c r="K46" s="6" t="s">
        <v>0</v>
      </c>
      <c r="L46" s="72"/>
      <c r="M46" s="70"/>
      <c r="N46" s="70"/>
      <c r="O46" s="65"/>
      <c r="P46" s="69"/>
      <c r="Q46" s="4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8" x14ac:dyDescent="0.35">
      <c r="A47" s="8" t="s">
        <v>76</v>
      </c>
      <c r="B47" s="8"/>
      <c r="C47" s="26" t="s">
        <v>75</v>
      </c>
      <c r="D47" s="6" t="s">
        <v>74</v>
      </c>
      <c r="E47" s="6" t="s">
        <v>0</v>
      </c>
      <c r="F47" s="6" t="s">
        <v>0</v>
      </c>
      <c r="G47" s="6" t="s">
        <v>0</v>
      </c>
      <c r="H47" s="6" t="s">
        <v>0</v>
      </c>
      <c r="I47" s="6" t="s">
        <v>0</v>
      </c>
      <c r="J47" s="6" t="s">
        <v>0</v>
      </c>
      <c r="K47" s="6" t="s">
        <v>0</v>
      </c>
      <c r="L47" s="72"/>
      <c r="M47" s="70"/>
      <c r="N47" s="70"/>
      <c r="O47" s="65"/>
      <c r="P47" s="69"/>
      <c r="Q47" s="4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31.8" thickBot="1" x14ac:dyDescent="0.65">
      <c r="A48" s="78" t="s">
        <v>157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8" x14ac:dyDescent="0.35">
      <c r="A49" s="93" t="s">
        <v>159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54"/>
      <c r="Q49" s="63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6.2" thickBot="1" x14ac:dyDescent="0.35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55"/>
      <c r="Q50" s="64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44.4" thickBot="1" x14ac:dyDescent="0.4">
      <c r="A51" s="38" t="s">
        <v>38</v>
      </c>
      <c r="B51" s="38" t="s">
        <v>37</v>
      </c>
      <c r="C51" s="39" t="s">
        <v>34</v>
      </c>
      <c r="D51" s="39" t="s">
        <v>33</v>
      </c>
      <c r="E51" s="39" t="s">
        <v>147</v>
      </c>
      <c r="F51" s="39" t="s">
        <v>148</v>
      </c>
      <c r="G51" s="39" t="s">
        <v>149</v>
      </c>
      <c r="H51" s="39" t="s">
        <v>161</v>
      </c>
      <c r="I51" s="39" t="s">
        <v>150</v>
      </c>
      <c r="J51" s="39" t="s">
        <v>151</v>
      </c>
      <c r="K51" s="39" t="s">
        <v>152</v>
      </c>
      <c r="L51" s="40" t="s">
        <v>160</v>
      </c>
      <c r="M51" s="39" t="s">
        <v>141</v>
      </c>
      <c r="N51" s="40" t="s">
        <v>142</v>
      </c>
      <c r="O51" s="41" t="s">
        <v>144</v>
      </c>
      <c r="P51" s="15" t="s">
        <v>143</v>
      </c>
      <c r="Q51" s="35" t="s">
        <v>146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8.600000000000001" thickTop="1" x14ac:dyDescent="0.35">
      <c r="A52" s="8" t="s">
        <v>109</v>
      </c>
      <c r="B52" s="8" t="s">
        <v>108</v>
      </c>
      <c r="C52" s="10" t="s">
        <v>107</v>
      </c>
      <c r="D52" s="6">
        <v>485</v>
      </c>
      <c r="E52" s="6" t="s">
        <v>0</v>
      </c>
      <c r="F52" s="6" t="s">
        <v>0</v>
      </c>
      <c r="G52" s="6" t="s">
        <v>0</v>
      </c>
      <c r="H52" s="6" t="s">
        <v>0</v>
      </c>
      <c r="I52" s="6" t="s">
        <v>0</v>
      </c>
      <c r="J52" s="6" t="s">
        <v>0</v>
      </c>
      <c r="K52" s="6" t="s">
        <v>0</v>
      </c>
      <c r="L52" s="71"/>
      <c r="M52" s="66"/>
      <c r="N52" s="70"/>
      <c r="O52" s="66"/>
      <c r="P52" s="68"/>
      <c r="Q52" s="4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8" x14ac:dyDescent="0.35">
      <c r="A53" s="8" t="s">
        <v>106</v>
      </c>
      <c r="B53" s="8" t="s">
        <v>105</v>
      </c>
      <c r="C53" s="10" t="s">
        <v>104</v>
      </c>
      <c r="D53" s="6">
        <v>505</v>
      </c>
      <c r="E53" s="6">
        <v>3</v>
      </c>
      <c r="F53" s="6">
        <v>3</v>
      </c>
      <c r="G53" s="56">
        <v>4</v>
      </c>
      <c r="H53" s="6">
        <v>4</v>
      </c>
      <c r="I53" s="6">
        <v>2</v>
      </c>
      <c r="J53" s="6">
        <v>1</v>
      </c>
      <c r="K53" s="6">
        <v>2</v>
      </c>
      <c r="L53" s="71"/>
      <c r="M53" s="66">
        <f t="shared" ref="M53:M57" si="6">COUNT(E53:K53)</f>
        <v>7</v>
      </c>
      <c r="N53" s="74">
        <f t="shared" ref="N53:N57" si="7">SUM(E53:K53)</f>
        <v>19</v>
      </c>
      <c r="O53" s="56">
        <v>4</v>
      </c>
      <c r="P53" s="69">
        <v>2.5</v>
      </c>
      <c r="Q53" s="4">
        <v>3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8" x14ac:dyDescent="0.35">
      <c r="A54" s="8" t="s">
        <v>103</v>
      </c>
      <c r="B54" s="8" t="s">
        <v>102</v>
      </c>
      <c r="C54" s="10" t="s">
        <v>101</v>
      </c>
      <c r="D54" s="6">
        <v>97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>
        <v>5</v>
      </c>
      <c r="L54" s="71"/>
      <c r="M54" s="66">
        <f t="shared" si="6"/>
        <v>1</v>
      </c>
      <c r="N54" s="74"/>
      <c r="O54" s="66"/>
      <c r="P54" s="69"/>
      <c r="Q54" s="4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8" x14ac:dyDescent="0.35">
      <c r="A55" s="8" t="s">
        <v>100</v>
      </c>
      <c r="B55" s="8" t="s">
        <v>99</v>
      </c>
      <c r="C55" s="10" t="s">
        <v>98</v>
      </c>
      <c r="D55" s="6">
        <v>144</v>
      </c>
      <c r="E55" s="6" t="s">
        <v>0</v>
      </c>
      <c r="F55" s="6" t="s">
        <v>0</v>
      </c>
      <c r="G55" s="6">
        <v>3</v>
      </c>
      <c r="H55" s="6">
        <v>2</v>
      </c>
      <c r="I55" s="6" t="s">
        <v>0</v>
      </c>
      <c r="J55" s="6" t="s">
        <v>0</v>
      </c>
      <c r="K55" s="6">
        <v>3</v>
      </c>
      <c r="L55" s="71"/>
      <c r="M55" s="66">
        <f t="shared" si="6"/>
        <v>3</v>
      </c>
      <c r="N55" s="74"/>
      <c r="O55" s="66"/>
      <c r="P55" s="69"/>
      <c r="Q55" s="4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8" x14ac:dyDescent="0.35">
      <c r="A56" s="8" t="s">
        <v>97</v>
      </c>
      <c r="B56" s="8" t="s">
        <v>96</v>
      </c>
      <c r="C56" s="10" t="s">
        <v>95</v>
      </c>
      <c r="D56" s="6">
        <v>5155</v>
      </c>
      <c r="E56" s="6">
        <v>1</v>
      </c>
      <c r="F56" s="6">
        <v>1</v>
      </c>
      <c r="G56" s="6">
        <v>1</v>
      </c>
      <c r="H56" s="6">
        <v>1</v>
      </c>
      <c r="I56" s="6">
        <v>1</v>
      </c>
      <c r="J56" s="56">
        <v>2</v>
      </c>
      <c r="K56" s="6" t="s">
        <v>0</v>
      </c>
      <c r="L56" s="71"/>
      <c r="M56" s="66">
        <f t="shared" si="6"/>
        <v>6</v>
      </c>
      <c r="N56" s="74">
        <f t="shared" si="7"/>
        <v>7</v>
      </c>
      <c r="O56" s="56">
        <v>2</v>
      </c>
      <c r="P56" s="69">
        <v>1</v>
      </c>
      <c r="Q56" s="4">
        <v>1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8" x14ac:dyDescent="0.35">
      <c r="A57" s="8" t="s">
        <v>127</v>
      </c>
      <c r="B57" s="8" t="s">
        <v>128</v>
      </c>
      <c r="C57" s="10" t="s">
        <v>129</v>
      </c>
      <c r="D57" s="6"/>
      <c r="E57" s="6">
        <v>2</v>
      </c>
      <c r="F57" s="6">
        <v>2</v>
      </c>
      <c r="G57" s="6">
        <v>2</v>
      </c>
      <c r="H57" s="6">
        <v>3</v>
      </c>
      <c r="I57" s="6" t="s">
        <v>0</v>
      </c>
      <c r="J57" s="6" t="s">
        <v>0</v>
      </c>
      <c r="K57" s="6">
        <v>1</v>
      </c>
      <c r="L57" s="71"/>
      <c r="M57" s="66">
        <f t="shared" si="6"/>
        <v>5</v>
      </c>
      <c r="N57" s="74">
        <f t="shared" si="7"/>
        <v>10</v>
      </c>
      <c r="O57" s="65"/>
      <c r="P57" s="69">
        <v>2</v>
      </c>
      <c r="Q57" s="4">
        <v>2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8" x14ac:dyDescent="0.35">
      <c r="A58" s="8" t="s">
        <v>94</v>
      </c>
      <c r="B58" s="8" t="s">
        <v>130</v>
      </c>
      <c r="C58" s="10" t="s">
        <v>93</v>
      </c>
      <c r="D58" s="6">
        <v>222</v>
      </c>
      <c r="E58" s="6" t="s">
        <v>0</v>
      </c>
      <c r="F58" s="6" t="s">
        <v>0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71"/>
      <c r="M58" s="66"/>
      <c r="N58" s="66"/>
      <c r="O58" s="65"/>
      <c r="P58" s="69"/>
      <c r="Q58" s="4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8" x14ac:dyDescent="0.35">
      <c r="B59" s="25"/>
      <c r="C59" s="25"/>
      <c r="D59" s="25"/>
      <c r="E59" s="25"/>
      <c r="F59" s="25"/>
      <c r="G59" s="25"/>
      <c r="H59" s="25"/>
      <c r="I59" s="73" t="s">
        <v>0</v>
      </c>
      <c r="J59" s="73" t="s">
        <v>0</v>
      </c>
      <c r="K59" s="73" t="s">
        <v>0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x14ac:dyDescent="0.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x14ac:dyDescent="0.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x14ac:dyDescent="0.3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x14ac:dyDescent="0.3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x14ac:dyDescent="0.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2:28" x14ac:dyDescent="0.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2:28" x14ac:dyDescent="0.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2:28" x14ac:dyDescent="0.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2:28" x14ac:dyDescent="0.3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2:28" x14ac:dyDescent="0.3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2:28" x14ac:dyDescent="0.3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2:28" x14ac:dyDescent="0.3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2:28" x14ac:dyDescent="0.3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2:28" x14ac:dyDescent="0.3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2:28" x14ac:dyDescent="0.3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2:28" x14ac:dyDescent="0.3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2:28" x14ac:dyDescent="0.3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2:28" x14ac:dyDescent="0.3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2:28" x14ac:dyDescent="0.3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2:28" x14ac:dyDescent="0.3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2:28" x14ac:dyDescent="0.3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2:28" x14ac:dyDescent="0.3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2:28" x14ac:dyDescent="0.3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2:28" x14ac:dyDescent="0.3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2:28" x14ac:dyDescent="0.3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2:28" x14ac:dyDescent="0.3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2:28" x14ac:dyDescent="0.3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2:28" x14ac:dyDescent="0.3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2:28" x14ac:dyDescent="0.3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2:28" x14ac:dyDescent="0.3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2:28" x14ac:dyDescent="0.3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2:28" x14ac:dyDescent="0.3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2:28" x14ac:dyDescent="0.3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2:28" x14ac:dyDescent="0.3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2:28" x14ac:dyDescent="0.3"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2:28" x14ac:dyDescent="0.3"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2:28" x14ac:dyDescent="0.3"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8:28" x14ac:dyDescent="0.3"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8:28" x14ac:dyDescent="0.3"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8:28" x14ac:dyDescent="0.3"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8:28" x14ac:dyDescent="0.3"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8:28" x14ac:dyDescent="0.3"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8:28" x14ac:dyDescent="0.3"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8:28" x14ac:dyDescent="0.3"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8:28" x14ac:dyDescent="0.3"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8:28" x14ac:dyDescent="0.3"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8:28" x14ac:dyDescent="0.3"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8:28" x14ac:dyDescent="0.3"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8:28" x14ac:dyDescent="0.3"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8:28" x14ac:dyDescent="0.3"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8:28" x14ac:dyDescent="0.3"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8:28" x14ac:dyDescent="0.3"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8:28" x14ac:dyDescent="0.3"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8:28" x14ac:dyDescent="0.3"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8:28" x14ac:dyDescent="0.3"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8:28" x14ac:dyDescent="0.3"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8:28" x14ac:dyDescent="0.3"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8:28" x14ac:dyDescent="0.3"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8:28" x14ac:dyDescent="0.3"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8:28" x14ac:dyDescent="0.3"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8:28" x14ac:dyDescent="0.3"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8:28" x14ac:dyDescent="0.3"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8:28" x14ac:dyDescent="0.3"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8:28" x14ac:dyDescent="0.3"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8:28" x14ac:dyDescent="0.3"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8:28" x14ac:dyDescent="0.3"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8:28" x14ac:dyDescent="0.3"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8:28" x14ac:dyDescent="0.3"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8:28" x14ac:dyDescent="0.3"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8:28" x14ac:dyDescent="0.3"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8:28" x14ac:dyDescent="0.3"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8:28" x14ac:dyDescent="0.3"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8:28" x14ac:dyDescent="0.3"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8:28" x14ac:dyDescent="0.3"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8:28" x14ac:dyDescent="0.3"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8:28" x14ac:dyDescent="0.3"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8:28" x14ac:dyDescent="0.3"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8:28" x14ac:dyDescent="0.3"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8:28" x14ac:dyDescent="0.3"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8:28" x14ac:dyDescent="0.3"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8:28" x14ac:dyDescent="0.3"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8:28" x14ac:dyDescent="0.3"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8:28" x14ac:dyDescent="0.3"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8:28" x14ac:dyDescent="0.3"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8:28" x14ac:dyDescent="0.3"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8:28" x14ac:dyDescent="0.3"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8:28" x14ac:dyDescent="0.3"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8:28" x14ac:dyDescent="0.3"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8:28" x14ac:dyDescent="0.3"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8:28" x14ac:dyDescent="0.3"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8:28" x14ac:dyDescent="0.3"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8:28" x14ac:dyDescent="0.3"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8:28" x14ac:dyDescent="0.3"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8:28" x14ac:dyDescent="0.3"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8:28" x14ac:dyDescent="0.3"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8:28" x14ac:dyDescent="0.3"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8:28" x14ac:dyDescent="0.3"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8:28" x14ac:dyDescent="0.3"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8:28" x14ac:dyDescent="0.3"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8:28" x14ac:dyDescent="0.3"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8:28" x14ac:dyDescent="0.3"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8:28" x14ac:dyDescent="0.3"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8:28" x14ac:dyDescent="0.3"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8:28" x14ac:dyDescent="0.3"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8:28" x14ac:dyDescent="0.3"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8:28" x14ac:dyDescent="0.3"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8:28" x14ac:dyDescent="0.3"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8:28" x14ac:dyDescent="0.3"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8:28" x14ac:dyDescent="0.3"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8:28" x14ac:dyDescent="0.3"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8:28" x14ac:dyDescent="0.3"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8:28" x14ac:dyDescent="0.3"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8:28" x14ac:dyDescent="0.3"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8:28" x14ac:dyDescent="0.3"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8:28" x14ac:dyDescent="0.3"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8:28" x14ac:dyDescent="0.3"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8:28" x14ac:dyDescent="0.3"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8:28" x14ac:dyDescent="0.3"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8:28" x14ac:dyDescent="0.3"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8:28" x14ac:dyDescent="0.3"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8:28" x14ac:dyDescent="0.3"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8:28" x14ac:dyDescent="0.3"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8:28" x14ac:dyDescent="0.3"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8:28" x14ac:dyDescent="0.3"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8:28" x14ac:dyDescent="0.3"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8:28" x14ac:dyDescent="0.3"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8:28" x14ac:dyDescent="0.3"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8:28" x14ac:dyDescent="0.3"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8:28" x14ac:dyDescent="0.3"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8:28" x14ac:dyDescent="0.3"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8:28" x14ac:dyDescent="0.3"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8:28" x14ac:dyDescent="0.3"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8:28" x14ac:dyDescent="0.3"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8:28" x14ac:dyDescent="0.3"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8:28" x14ac:dyDescent="0.3"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8:28" x14ac:dyDescent="0.3"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8:28" x14ac:dyDescent="0.3"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8:28" x14ac:dyDescent="0.3"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8:28" x14ac:dyDescent="0.3"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8:28" x14ac:dyDescent="0.3"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8:28" x14ac:dyDescent="0.3"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8:28" x14ac:dyDescent="0.3"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8:28" x14ac:dyDescent="0.3"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8:28" x14ac:dyDescent="0.3"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8:28" x14ac:dyDescent="0.3"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8:28" x14ac:dyDescent="0.3"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8:28" x14ac:dyDescent="0.3"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8:28" x14ac:dyDescent="0.3"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8:28" x14ac:dyDescent="0.3"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8:28" x14ac:dyDescent="0.3"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8:28" x14ac:dyDescent="0.3"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8:28" x14ac:dyDescent="0.3"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8:28" x14ac:dyDescent="0.3"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8:28" x14ac:dyDescent="0.3"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8:28" x14ac:dyDescent="0.3"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8:28" x14ac:dyDescent="0.3"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8:28" x14ac:dyDescent="0.3"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8:28" x14ac:dyDescent="0.3"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8:28" x14ac:dyDescent="0.3"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8:28" x14ac:dyDescent="0.3"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8:28" x14ac:dyDescent="0.3"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8:28" x14ac:dyDescent="0.3"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8:28" x14ac:dyDescent="0.3"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8:28" x14ac:dyDescent="0.3"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8:28" x14ac:dyDescent="0.3"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8:28" x14ac:dyDescent="0.3"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8:28" x14ac:dyDescent="0.3"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8:28" x14ac:dyDescent="0.3"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8:28" x14ac:dyDescent="0.3"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8:28" x14ac:dyDescent="0.3"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8:28" x14ac:dyDescent="0.3"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8:28" x14ac:dyDescent="0.3"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8:28" x14ac:dyDescent="0.3"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8:28" x14ac:dyDescent="0.3"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8:28" x14ac:dyDescent="0.3"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8:28" x14ac:dyDescent="0.3"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</sheetData>
  <mergeCells count="12">
    <mergeCell ref="A50:O50"/>
    <mergeCell ref="A11:O11"/>
    <mergeCell ref="A12:O12"/>
    <mergeCell ref="A13:O13"/>
    <mergeCell ref="A24:O24"/>
    <mergeCell ref="A25:O25"/>
    <mergeCell ref="A26:O26"/>
    <mergeCell ref="A37:O37"/>
    <mergeCell ref="A38:O38"/>
    <mergeCell ref="A39:O39"/>
    <mergeCell ref="A48:O48"/>
    <mergeCell ref="A49:O49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Fleet 1</vt:lpstr>
      <vt:lpstr>Fleet 2</vt:lpstr>
      <vt:lpstr>Fleet 3</vt:lpstr>
      <vt:lpstr>Fleet 4</vt:lpstr>
      <vt:lpstr>Summary</vt:lpstr>
      <vt:lpstr>'Fleet 1'!Print_Area</vt:lpstr>
      <vt:lpstr>'Fleet 2'!Print_Area</vt:lpstr>
      <vt:lpstr>'Fleet 3'!Print_Area</vt:lpstr>
      <vt:lpstr>'Fleet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Paul Triska</cp:lastModifiedBy>
  <dcterms:created xsi:type="dcterms:W3CDTF">2015-03-28T22:33:55Z</dcterms:created>
  <dcterms:modified xsi:type="dcterms:W3CDTF">2015-10-25T17:51:42Z</dcterms:modified>
</cp:coreProperties>
</file>